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34DB653A-678A-470F-AAE6-013F82720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ΕΑΤΖΠ&amp; ΣΤ" sheetId="5" r:id="rId1"/>
    <sheet name="ΤΕΑΤΦΠ &amp;ΥΑΕΤ" sheetId="6" r:id="rId2"/>
    <sheet name="ΤΕΠΚ" sheetId="7" r:id="rId3"/>
    <sheet name="ΤΔ&amp;ΤΥ" sheetId="8" r:id="rId4"/>
  </sheets>
  <calcPr calcId="181029"/>
</workbook>
</file>

<file path=xl/calcChain.xml><?xml version="1.0" encoding="utf-8"?>
<calcChain xmlns="http://schemas.openxmlformats.org/spreadsheetml/2006/main">
  <c r="AE12" i="7" l="1"/>
  <c r="AF11" i="7"/>
  <c r="AG11" i="7" s="1"/>
  <c r="AE11" i="7"/>
  <c r="R11" i="7"/>
  <c r="AF10" i="7"/>
  <c r="AE10" i="7"/>
  <c r="R10" i="7"/>
  <c r="AE9" i="7"/>
  <c r="R9" i="7"/>
  <c r="AF9" i="7" s="1"/>
  <c r="AG9" i="7" s="1"/>
  <c r="AE14" i="6"/>
  <c r="R14" i="6"/>
  <c r="AF14" i="6" s="1"/>
  <c r="AE13" i="6"/>
  <c r="R13" i="6"/>
  <c r="AF13" i="6" s="1"/>
  <c r="AE12" i="6"/>
  <c r="R12" i="6"/>
  <c r="AF12" i="6" s="1"/>
  <c r="AE11" i="6"/>
  <c r="R11" i="6"/>
  <c r="AF11" i="6" s="1"/>
  <c r="AE9" i="6"/>
  <c r="AB9" i="6"/>
  <c r="Y9" i="6"/>
  <c r="R9" i="6"/>
  <c r="AF9" i="6" s="1"/>
  <c r="AG9" i="6" s="1"/>
  <c r="P9" i="6"/>
  <c r="AE12" i="5"/>
  <c r="R12" i="5"/>
  <c r="AF12" i="5" s="1"/>
  <c r="AE11" i="5"/>
  <c r="R11" i="5"/>
  <c r="AF11" i="5" s="1"/>
  <c r="AE9" i="5"/>
  <c r="AB9" i="5"/>
  <c r="R9" i="5" s="1"/>
  <c r="AF9" i="5" s="1"/>
  <c r="AG9" i="5" s="1"/>
  <c r="Y9" i="5"/>
  <c r="P9" i="5"/>
  <c r="AG11" i="5" l="1"/>
  <c r="AG12" i="5"/>
  <c r="AG10" i="7"/>
  <c r="AG13" i="6"/>
  <c r="AG12" i="6"/>
  <c r="AG14" i="6"/>
  <c r="AG11" i="6"/>
  <c r="AE13" i="5"/>
  <c r="R13" i="5"/>
  <c r="AF13" i="5" s="1"/>
  <c r="AE10" i="5"/>
  <c r="R10" i="5"/>
  <c r="AF10" i="5" s="1"/>
  <c r="AG10" i="5" l="1"/>
  <c r="AG13" i="5"/>
  <c r="AE10" i="6"/>
  <c r="R10" i="6"/>
  <c r="AF10" i="6" s="1"/>
  <c r="R12" i="7"/>
  <c r="AF12" i="7" s="1"/>
  <c r="AG12" i="7" s="1"/>
  <c r="AE9" i="8"/>
  <c r="R9" i="8"/>
  <c r="AF9" i="8" s="1"/>
  <c r="AG10" i="6" l="1"/>
  <c r="AG9" i="8"/>
</calcChain>
</file>

<file path=xl/sharedStrings.xml><?xml version="1.0" encoding="utf-8"?>
<sst xmlns="http://schemas.openxmlformats.org/spreadsheetml/2006/main" count="242" uniqueCount="64">
  <si>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</si>
  <si>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</si>
  <si>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</si>
  <si>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</si>
  <si>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</si>
  <si>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</si>
  <si>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</si>
  <si>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</si>
  <si>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ΠΕ ΓΕΩΤΕΧΝΙΚΩΝ</t>
  </si>
  <si>
    <t>ΠΕ ΚΤΗΝΙΑΤΡΩΝ</t>
  </si>
  <si>
    <t>ΠΕ ΔΙΟΙΚΗΤΙΚΟΥ ΟΙΚΟΝΟΜΙΚΟΥ</t>
  </si>
  <si>
    <t>ΠΕ ΓΕΩΠΟΝΩΝ</t>
  </si>
  <si>
    <t>ΓΟΥΣΙΑ ΠΑΝΑΓΙΩΤΑ</t>
  </si>
  <si>
    <t>ΚΑΤΣΟΥΡΗ ΕΥΑΓΓΕΛΙΑ</t>
  </si>
  <si>
    <t>ΚΟΥΚΟΤΣΙΚΑ ΕΛΕΝΗ</t>
  </si>
  <si>
    <t>ΞΑΝΘΟΠΟΥΛΟΣ ΒΑΣΙΛΕΙΟΣ</t>
  </si>
  <si>
    <t>ΣΕΡΑΦΕΙΜΙΔΟΥ ΑΜΑΛΙΑ</t>
  </si>
  <si>
    <t>ΤΑΤΣΙΚΑ ΣΟΥΛΤΑΝΑ</t>
  </si>
  <si>
    <t>ΦΤΑΚΑ ΒΑΣΙΛΙΚΗ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</si>
  <si>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</si>
  <si>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</si>
  <si>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</si>
  <si>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</si>
  <si>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</si>
  <si>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</si>
  <si>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</si>
  <si>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</si>
  <si>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</si>
  <si>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</si>
  <si>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</si>
  <si>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</si>
  <si>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</si>
  <si>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</si>
  <si>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</si>
  <si>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</si>
  <si>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ΔΙΟΙΚΗΤΙΚΗΣ &amp; ΤΕΧΝΙΚΗΣ ΥΠΟΣΤΗΡΙΞΗΣ ΠΔΚΜ</t>
  </si>
  <si>
    <t>ΕΛΕΓΧΩΝ ΓΙΑ ΤΗΝ ΠΡΟΣΤΑΣΙΑ ΤΩΝ ΚΑΤΑΝΑΛΩΤΩΝ ΤΗΣ ΠΔΚΜ</t>
  </si>
  <si>
    <t>ΕΛΕΓΧΩΝ ΑΣΦΑΛΕΙΑΣ ΤΡΟΦΙΜΩΝ ΦΥΤΙΚΗΣ ΠΡΟΕΛΕΥΣΗΣ, ΛΟΙΠΩΝ ΤΡΟΦΙΜΩΝ, ΥΛΙΚΩΝ &amp; ΑΝΤΙΚΕΙΜΕΝΩΝ ΣΕ ΕΠΑΦΗ ΜΕ ΤΡΟΦΙΜΑ ΤΗΣ ΠΔΚΜ</t>
  </si>
  <si>
    <t>ΕΛΕΓΧΩΝ ΑΣΦΑΛΕΙΑΣ ΤΡΟΦΙΜΩΝ ΖΩΙΚΗΣ ΠΡΟΕΛΕΥΣΗΣ &amp; ΣΥΝΘΕΤΩΝ ΤΡΟΦΙΜΩΝ ΤΗΣ ΠΔΚΜ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</si>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</sst>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4" fontId="1" fillId="2" borderId="18" xfId="0" applyNumberFormat="1" applyFont="1" applyFill="1" applyBorder="1" applyAlignment="1">
      <alignment horizontal="right" vertical="top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EE30-B51F-44D4-82CE-FB11D0514578}">
  <dimension ref="A1:AG13"/>
  <sheetViews>
    <sheetView tabSelected="1" view="pageBreakPreview" topLeftCell="B1" zoomScale="80" zoomScaleNormal="100" zoomScaleSheetLayoutView="80" workbookViewId="0">
      <selection activeCell="B16" sqref="B16"/>
    </sheetView>
  </sheetViews>
  <sheetFormatPr defaultRowHeight="15" x14ac:dyDescent="0.2"/>
  <cols>
    <col min="1" max="1" width="9.140625" style="31"/>
    <col min="2" max="2" width="22.28515625" style="31" customWidth="1"/>
    <col min="3" max="3" width="15.42578125" style="31" customWidth="1"/>
    <col min="4" max="4" width="9.140625" style="31"/>
    <col min="5" max="5" width="17.42578125" style="31" customWidth="1"/>
    <col min="6" max="6" width="17" style="31" customWidth="1"/>
    <col min="7" max="18" width="9.140625" style="31"/>
    <col min="19" max="19" width="17.5703125" style="31" customWidth="1"/>
    <col min="20" max="20" width="29.7109375" style="31" customWidth="1"/>
    <col min="21" max="21" width="26.140625" style="31" customWidth="1"/>
    <col min="22" max="22" width="14.42578125" style="31" customWidth="1"/>
    <col min="23" max="23" width="24.42578125" style="31" customWidth="1"/>
    <col min="24" max="24" width="17.85546875" style="31" customWidth="1"/>
    <col min="25" max="25" width="19.140625" style="31" customWidth="1"/>
    <col min="26" max="26" width="20.42578125" style="31" customWidth="1"/>
    <col min="27" max="27" width="23" style="31" customWidth="1"/>
    <col min="28" max="28" width="19.28515625" style="31" customWidth="1"/>
    <col min="29" max="29" width="20.5703125" style="31" customWidth="1"/>
    <col min="30" max="30" width="18" style="31" customWidth="1"/>
    <col min="31" max="31" width="18.85546875" style="31" customWidth="1"/>
    <col min="32" max="32" width="18" style="31" customWidth="1"/>
    <col min="33" max="33" width="16.85546875" style="31" customWidth="1"/>
    <col min="34" max="16384" width="9.140625" style="31"/>
  </cols>
  <sheetData>
    <row r="1" spans="1:33" ht="15.75" x14ac:dyDescent="0.25">
      <c r="A1" s="59" t="s">
        <v>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ht="15.75" x14ac:dyDescent="0.25">
      <c r="A2" s="62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">
      <c r="A3" s="65" t="s">
        <v>38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ht="15.75" x14ac:dyDescent="0.25">
      <c r="A4" s="62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23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s="1" customFormat="1" ht="16.5" customHeight="1" thickBot="1" x14ac:dyDescent="0.3">
      <c r="A6" s="2"/>
      <c r="B6" s="3"/>
      <c r="C6" s="3"/>
      <c r="D6" s="3"/>
      <c r="E6" s="3"/>
      <c r="F6" s="3"/>
      <c r="G6" s="54" t="s">
        <v>20</v>
      </c>
      <c r="H6" s="55"/>
      <c r="I6" s="55"/>
      <c r="J6" s="55"/>
      <c r="K6" s="55"/>
      <c r="L6" s="55"/>
      <c r="M6" s="55"/>
      <c r="N6" s="55"/>
      <c r="O6" s="56"/>
      <c r="P6" s="57" t="s">
        <v>21</v>
      </c>
      <c r="Q6" s="58"/>
      <c r="R6" s="58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4"/>
      <c r="AF6" s="4"/>
      <c r="AG6" s="5"/>
    </row>
    <row r="7" spans="1:33" s="1" customFormat="1" ht="16.5" customHeight="1" x14ac:dyDescent="0.25">
      <c r="A7" s="2"/>
      <c r="B7" s="3"/>
      <c r="C7" s="3"/>
      <c r="D7" s="3"/>
      <c r="E7" s="3"/>
      <c r="F7" s="3"/>
      <c r="G7" s="21"/>
      <c r="H7" s="22"/>
      <c r="I7" s="22"/>
      <c r="J7" s="22"/>
      <c r="K7" s="22"/>
      <c r="L7" s="22"/>
      <c r="M7" s="22"/>
      <c r="N7" s="22"/>
      <c r="O7" s="23"/>
      <c r="P7" s="18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3"/>
      <c r="AE7" s="19"/>
      <c r="AF7" s="19"/>
      <c r="AG7" s="20"/>
    </row>
    <row r="8" spans="1:33" s="13" customFormat="1" ht="255" customHeight="1" x14ac:dyDescent="0.2">
      <c r="A8" s="9" t="s">
        <v>32</v>
      </c>
      <c r="B8" s="35" t="s">
        <v>0</v>
      </c>
      <c r="C8" s="35" t="s">
        <v>1</v>
      </c>
      <c r="D8" s="35" t="s">
        <v>2</v>
      </c>
      <c r="E8" s="35" t="s">
        <v>3</v>
      </c>
      <c r="F8" s="36" t="s">
        <v>4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43</v>
      </c>
      <c r="L8" s="9" t="s">
        <v>44</v>
      </c>
      <c r="M8" s="9" t="s">
        <v>45</v>
      </c>
      <c r="N8" s="9" t="s">
        <v>46</v>
      </c>
      <c r="O8" s="9" t="s">
        <v>47</v>
      </c>
      <c r="P8" s="9" t="s">
        <v>48</v>
      </c>
      <c r="Q8" s="9" t="s">
        <v>49</v>
      </c>
      <c r="R8" s="9" t="s">
        <v>50</v>
      </c>
      <c r="S8" s="12" t="s">
        <v>27</v>
      </c>
      <c r="T8" s="30" t="s">
        <v>58</v>
      </c>
      <c r="U8" s="30" t="s">
        <v>59</v>
      </c>
      <c r="V8" s="12" t="s">
        <v>28</v>
      </c>
      <c r="W8" s="30" t="s">
        <v>60</v>
      </c>
      <c r="X8" s="12" t="s">
        <v>30</v>
      </c>
      <c r="Y8" s="30" t="s">
        <v>61</v>
      </c>
      <c r="Z8" s="30" t="s">
        <v>62</v>
      </c>
      <c r="AA8" s="12" t="s">
        <v>31</v>
      </c>
      <c r="AB8" s="30" t="s">
        <v>63</v>
      </c>
      <c r="AC8" s="12" t="s">
        <v>29</v>
      </c>
      <c r="AD8" s="30" t="s">
        <v>57</v>
      </c>
      <c r="AE8" s="34" t="s">
        <v>33</v>
      </c>
      <c r="AF8" s="34" t="s">
        <v>34</v>
      </c>
      <c r="AG8" s="37" t="s">
        <v>19</v>
      </c>
    </row>
    <row r="9" spans="1:33" s="1" customFormat="1" ht="42" customHeight="1" x14ac:dyDescent="0.25">
      <c r="A9" s="14">
        <v>1</v>
      </c>
      <c r="B9" s="15" t="s">
        <v>15</v>
      </c>
      <c r="C9" s="15" t="s">
        <v>5</v>
      </c>
      <c r="D9" s="16" t="s">
        <v>6</v>
      </c>
      <c r="E9" s="15" t="s">
        <v>8</v>
      </c>
      <c r="F9" s="17" t="s">
        <v>11</v>
      </c>
      <c r="G9" s="24">
        <v>100</v>
      </c>
      <c r="H9" s="25">
        <v>0</v>
      </c>
      <c r="I9" s="25">
        <v>350</v>
      </c>
      <c r="J9" s="26">
        <v>0</v>
      </c>
      <c r="K9" s="25">
        <v>200</v>
      </c>
      <c r="L9" s="25">
        <v>50</v>
      </c>
      <c r="M9" s="25">
        <v>0</v>
      </c>
      <c r="N9" s="25">
        <v>60</v>
      </c>
      <c r="O9" s="27">
        <v>10</v>
      </c>
      <c r="P9" s="24">
        <f>286*1.5</f>
        <v>429</v>
      </c>
      <c r="Q9" s="25">
        <v>0</v>
      </c>
      <c r="R9" s="29">
        <f t="shared" ref="R9" si="0">T9+U9+W9+Y9+Z9+AB9+AD9</f>
        <v>222</v>
      </c>
      <c r="S9" s="28">
        <v>0</v>
      </c>
      <c r="T9" s="29">
        <v>0</v>
      </c>
      <c r="U9" s="29">
        <v>0</v>
      </c>
      <c r="V9" s="28">
        <v>0</v>
      </c>
      <c r="W9" s="29">
        <v>0</v>
      </c>
      <c r="X9" s="28">
        <v>10</v>
      </c>
      <c r="Y9" s="29">
        <f>10*3</f>
        <v>30</v>
      </c>
      <c r="Z9" s="29">
        <v>0</v>
      </c>
      <c r="AA9" s="28">
        <v>64</v>
      </c>
      <c r="AB9" s="29">
        <f>64*3</f>
        <v>192</v>
      </c>
      <c r="AC9" s="28">
        <v>0</v>
      </c>
      <c r="AD9" s="29">
        <v>0</v>
      </c>
      <c r="AE9" s="51">
        <f>(100+350+50+200+60+10)*0.33</f>
        <v>254.10000000000002</v>
      </c>
      <c r="AF9" s="38">
        <f t="shared" ref="AF9" si="1">(P9+Q9+R9)*33%</f>
        <v>214.83</v>
      </c>
      <c r="AG9" s="39">
        <f t="shared" ref="AG9" si="2">AE9+AF9</f>
        <v>468.93000000000006</v>
      </c>
    </row>
    <row r="10" spans="1:33" s="1" customFormat="1" ht="37.5" customHeight="1" x14ac:dyDescent="0.25">
      <c r="A10" s="14">
        <v>2</v>
      </c>
      <c r="B10" s="15" t="s">
        <v>12</v>
      </c>
      <c r="C10" s="15" t="s">
        <v>5</v>
      </c>
      <c r="D10" s="16" t="s">
        <v>6</v>
      </c>
      <c r="E10" s="15" t="s">
        <v>8</v>
      </c>
      <c r="F10" s="17" t="s">
        <v>9</v>
      </c>
      <c r="G10" s="24">
        <v>100</v>
      </c>
      <c r="H10" s="25">
        <v>0</v>
      </c>
      <c r="I10" s="25">
        <v>350</v>
      </c>
      <c r="J10" s="26">
        <v>0</v>
      </c>
      <c r="K10" s="25">
        <v>200</v>
      </c>
      <c r="L10" s="25">
        <v>0</v>
      </c>
      <c r="M10" s="25">
        <v>0</v>
      </c>
      <c r="N10" s="25">
        <v>70</v>
      </c>
      <c r="O10" s="27">
        <v>20</v>
      </c>
      <c r="P10" s="24">
        <v>247.5</v>
      </c>
      <c r="Q10" s="25">
        <v>0</v>
      </c>
      <c r="R10" s="29">
        <f>T10+U10+W10+Y10+Z10+AB10+AD10</f>
        <v>260.10000000000002</v>
      </c>
      <c r="S10" s="28">
        <v>0</v>
      </c>
      <c r="T10" s="29">
        <v>0</v>
      </c>
      <c r="U10" s="29">
        <v>0</v>
      </c>
      <c r="V10" s="28">
        <v>0</v>
      </c>
      <c r="W10" s="29">
        <v>0</v>
      </c>
      <c r="X10" s="28">
        <v>102</v>
      </c>
      <c r="Y10" s="29">
        <v>0</v>
      </c>
      <c r="Z10" s="29">
        <v>260.10000000000002</v>
      </c>
      <c r="AA10" s="28">
        <v>0</v>
      </c>
      <c r="AB10" s="29">
        <v>0</v>
      </c>
      <c r="AC10" s="28">
        <v>0</v>
      </c>
      <c r="AD10" s="29">
        <v>0</v>
      </c>
      <c r="AE10" s="38">
        <f>(G10+H10+I10+J10+K10+L10+M10+N10+O10)*33%</f>
        <v>244.20000000000002</v>
      </c>
      <c r="AF10" s="38">
        <f>(P10+Q10+R10)*33%</f>
        <v>167.50800000000001</v>
      </c>
      <c r="AG10" s="39">
        <f>AE10+AF10</f>
        <v>411.70800000000003</v>
      </c>
    </row>
    <row r="11" spans="1:33" s="1" customFormat="1" ht="39" customHeight="1" x14ac:dyDescent="0.25">
      <c r="A11" s="14">
        <v>3</v>
      </c>
      <c r="B11" s="15" t="s">
        <v>16</v>
      </c>
      <c r="C11" s="15" t="s">
        <v>5</v>
      </c>
      <c r="D11" s="16" t="s">
        <v>6</v>
      </c>
      <c r="E11" s="15" t="s">
        <v>8</v>
      </c>
      <c r="F11" s="17" t="s">
        <v>11</v>
      </c>
      <c r="G11" s="24">
        <v>100</v>
      </c>
      <c r="H11" s="25">
        <v>0</v>
      </c>
      <c r="I11" s="25">
        <v>350</v>
      </c>
      <c r="J11" s="26">
        <v>0</v>
      </c>
      <c r="K11" s="25">
        <v>200</v>
      </c>
      <c r="L11" s="25">
        <v>50</v>
      </c>
      <c r="M11" s="25">
        <v>0</v>
      </c>
      <c r="N11" s="25">
        <v>100</v>
      </c>
      <c r="O11" s="27">
        <v>20</v>
      </c>
      <c r="P11" s="24">
        <v>237</v>
      </c>
      <c r="Q11" s="25">
        <v>11</v>
      </c>
      <c r="R11" s="29">
        <f t="shared" ref="R11:R12" si="3">T11+U11+W11+Y11+Z11+AB11+AD11</f>
        <v>0</v>
      </c>
      <c r="S11" s="28">
        <v>0</v>
      </c>
      <c r="T11" s="29">
        <v>0</v>
      </c>
      <c r="U11" s="29">
        <v>0</v>
      </c>
      <c r="V11" s="28">
        <v>0</v>
      </c>
      <c r="W11" s="29">
        <v>0</v>
      </c>
      <c r="X11" s="28">
        <v>0</v>
      </c>
      <c r="Y11" s="29">
        <v>0</v>
      </c>
      <c r="Z11" s="29">
        <v>0</v>
      </c>
      <c r="AA11" s="28">
        <v>0</v>
      </c>
      <c r="AB11" s="29">
        <v>0</v>
      </c>
      <c r="AC11" s="28">
        <v>0</v>
      </c>
      <c r="AD11" s="29">
        <v>0</v>
      </c>
      <c r="AE11" s="38">
        <f t="shared" ref="AE11:AE12" si="4">(G11+H11+I11+J11+K11+L11+M11+N11+O11)*33%</f>
        <v>270.60000000000002</v>
      </c>
      <c r="AF11" s="38">
        <f t="shared" ref="AF11:AF12" si="5">(P11+Q11+R11)*33%</f>
        <v>81.84</v>
      </c>
      <c r="AG11" s="39">
        <f t="shared" ref="AG11:AG12" si="6">AE11+AF11</f>
        <v>352.44000000000005</v>
      </c>
    </row>
    <row r="12" spans="1:33" s="1" customFormat="1" ht="40.5" customHeight="1" x14ac:dyDescent="0.25">
      <c r="A12" s="14">
        <v>4</v>
      </c>
      <c r="B12" s="15" t="s">
        <v>17</v>
      </c>
      <c r="C12" s="15" t="s">
        <v>5</v>
      </c>
      <c r="D12" s="16" t="s">
        <v>6</v>
      </c>
      <c r="E12" s="15" t="s">
        <v>8</v>
      </c>
      <c r="F12" s="17" t="s">
        <v>11</v>
      </c>
      <c r="G12" s="24">
        <v>100</v>
      </c>
      <c r="H12" s="25">
        <v>0</v>
      </c>
      <c r="I12" s="25">
        <v>0</v>
      </c>
      <c r="J12" s="26">
        <v>0</v>
      </c>
      <c r="K12" s="25">
        <v>200</v>
      </c>
      <c r="L12" s="25">
        <v>50</v>
      </c>
      <c r="M12" s="25">
        <v>0</v>
      </c>
      <c r="N12" s="25">
        <v>50</v>
      </c>
      <c r="O12" s="27">
        <v>5</v>
      </c>
      <c r="P12" s="24">
        <v>325.5</v>
      </c>
      <c r="Q12" s="25">
        <v>5</v>
      </c>
      <c r="R12" s="29">
        <f t="shared" si="3"/>
        <v>147.9</v>
      </c>
      <c r="S12" s="28">
        <v>0</v>
      </c>
      <c r="T12" s="29">
        <v>0</v>
      </c>
      <c r="U12" s="29">
        <v>0</v>
      </c>
      <c r="V12" s="28">
        <v>0</v>
      </c>
      <c r="W12" s="29">
        <v>0</v>
      </c>
      <c r="X12" s="28">
        <v>58</v>
      </c>
      <c r="Y12" s="29">
        <v>0</v>
      </c>
      <c r="Z12" s="29">
        <v>147.9</v>
      </c>
      <c r="AA12" s="28">
        <v>0</v>
      </c>
      <c r="AB12" s="29">
        <v>0</v>
      </c>
      <c r="AC12" s="28">
        <v>0</v>
      </c>
      <c r="AD12" s="29">
        <v>0</v>
      </c>
      <c r="AE12" s="38">
        <f t="shared" si="4"/>
        <v>133.65</v>
      </c>
      <c r="AF12" s="38">
        <f t="shared" si="5"/>
        <v>157.87200000000001</v>
      </c>
      <c r="AG12" s="39">
        <f t="shared" si="6"/>
        <v>291.52200000000005</v>
      </c>
    </row>
    <row r="13" spans="1:33" s="1" customFormat="1" ht="43.5" customHeight="1" x14ac:dyDescent="0.25">
      <c r="A13" s="14">
        <v>5</v>
      </c>
      <c r="B13" s="15" t="s">
        <v>14</v>
      </c>
      <c r="C13" s="15" t="s">
        <v>5</v>
      </c>
      <c r="D13" s="16" t="s">
        <v>6</v>
      </c>
      <c r="E13" s="15" t="s">
        <v>7</v>
      </c>
      <c r="F13" s="17" t="s">
        <v>7</v>
      </c>
      <c r="G13" s="24">
        <v>100</v>
      </c>
      <c r="H13" s="25">
        <v>0</v>
      </c>
      <c r="I13" s="25">
        <v>0</v>
      </c>
      <c r="J13" s="26">
        <v>0</v>
      </c>
      <c r="K13" s="25">
        <v>200</v>
      </c>
      <c r="L13" s="25">
        <v>0</v>
      </c>
      <c r="M13" s="25">
        <v>0</v>
      </c>
      <c r="N13" s="25">
        <v>60</v>
      </c>
      <c r="O13" s="27">
        <v>5</v>
      </c>
      <c r="P13" s="24">
        <v>309</v>
      </c>
      <c r="Q13" s="25">
        <v>8</v>
      </c>
      <c r="R13" s="29">
        <f>T13+U13+W13+Y13+Z13+AB13+AD13</f>
        <v>0</v>
      </c>
      <c r="S13" s="28">
        <v>0</v>
      </c>
      <c r="T13" s="29">
        <v>0</v>
      </c>
      <c r="U13" s="29">
        <v>0</v>
      </c>
      <c r="V13" s="28">
        <v>0</v>
      </c>
      <c r="W13" s="29">
        <v>0</v>
      </c>
      <c r="X13" s="28">
        <v>0</v>
      </c>
      <c r="Y13" s="29">
        <v>0</v>
      </c>
      <c r="Z13" s="29">
        <v>0</v>
      </c>
      <c r="AA13" s="28">
        <v>0</v>
      </c>
      <c r="AB13" s="29">
        <v>0</v>
      </c>
      <c r="AC13" s="28">
        <v>0</v>
      </c>
      <c r="AD13" s="29">
        <v>0</v>
      </c>
      <c r="AE13" s="38">
        <f>(G13+H13+I13+J13+K13+L13+M13+N13+O13)*33%</f>
        <v>120.45</v>
      </c>
      <c r="AF13" s="38">
        <f>(P13+Q13+R13)*33%</f>
        <v>104.61</v>
      </c>
      <c r="AG13" s="39">
        <f>AE13+AF13</f>
        <v>225.06</v>
      </c>
    </row>
  </sheetData>
  <sortState xmlns:xlrd2="http://schemas.microsoft.com/office/spreadsheetml/2017/richdata2" ref="A9:AG13">
    <sortCondition descending="1" ref="AG9:AG13"/>
  </sortState>
  <mergeCells count="7">
    <mergeCell ref="G6:O6"/>
    <mergeCell ref="P6:R6"/>
    <mergeCell ref="A1:AG1"/>
    <mergeCell ref="A2:AG2"/>
    <mergeCell ref="A3:AG3"/>
    <mergeCell ref="A4:AG4"/>
    <mergeCell ref="A5:AG5"/>
  </mergeCells>
  <pageMargins left="0.25" right="0.25" top="0.75" bottom="0.75" header="0.3" footer="0.3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8774-4C7E-4B58-8962-9678DF11500E}">
  <dimension ref="A1:AG14"/>
  <sheetViews>
    <sheetView view="pageBreakPreview" zoomScale="80" zoomScaleNormal="100" zoomScaleSheetLayoutView="80" workbookViewId="0">
      <selection activeCell="E17" sqref="E17"/>
    </sheetView>
  </sheetViews>
  <sheetFormatPr defaultRowHeight="15.75" x14ac:dyDescent="0.25"/>
  <cols>
    <col min="1" max="1" width="9.140625" style="1"/>
    <col min="2" max="2" width="18" style="1" customWidth="1"/>
    <col min="3" max="3" width="13.5703125" style="1" customWidth="1"/>
    <col min="4" max="4" width="9.140625" style="1"/>
    <col min="5" max="5" width="18.42578125" style="1" customWidth="1"/>
    <col min="6" max="6" width="13.7109375" style="1" customWidth="1"/>
    <col min="7" max="18" width="9.140625" style="1"/>
    <col min="19" max="19" width="21.5703125" style="1" customWidth="1"/>
    <col min="20" max="20" width="29.28515625" style="1" customWidth="1"/>
    <col min="21" max="21" width="23.42578125" style="1" customWidth="1"/>
    <col min="22" max="22" width="20.28515625" style="1" customWidth="1"/>
    <col min="23" max="23" width="18.5703125" style="1" customWidth="1"/>
    <col min="24" max="24" width="23.28515625" style="1" customWidth="1"/>
    <col min="25" max="25" width="22.42578125" style="1" customWidth="1"/>
    <col min="26" max="26" width="23.28515625" style="1" customWidth="1"/>
    <col min="27" max="27" width="20.85546875" style="1" customWidth="1"/>
    <col min="28" max="28" width="17.42578125" style="1" customWidth="1"/>
    <col min="29" max="29" width="19.5703125" style="1" customWidth="1"/>
    <col min="30" max="30" width="17.140625" style="1" customWidth="1"/>
    <col min="31" max="31" width="23.7109375" style="1" customWidth="1"/>
    <col min="32" max="32" width="18.85546875" style="1" customWidth="1"/>
    <col min="33" max="33" width="22.7109375" style="1" customWidth="1"/>
    <col min="34" max="16384" width="9.140625" style="1"/>
  </cols>
  <sheetData>
    <row r="1" spans="1:33" x14ac:dyDescent="0.25">
      <c r="A1" s="59" t="s">
        <v>24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4"/>
    </row>
    <row r="2" spans="1:33" x14ac:dyDescent="0.25">
      <c r="A2" s="62" t="s">
        <v>26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6"/>
    </row>
    <row r="3" spans="1:33" x14ac:dyDescent="0.25">
      <c r="A3" s="65" t="s">
        <v>37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8"/>
    </row>
    <row r="4" spans="1:33" x14ac:dyDescent="0.25">
      <c r="A4" s="62" t="s">
        <v>25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6"/>
    </row>
    <row r="5" spans="1:33" ht="16.5" thickBot="1" x14ac:dyDescent="0.3">
      <c r="A5" s="68" t="s">
        <v>23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6"/>
    </row>
    <row r="6" spans="1:33" ht="16.5" customHeight="1" thickBot="1" x14ac:dyDescent="0.3">
      <c r="A6" s="2"/>
      <c r="B6" s="40"/>
      <c r="C6" s="40"/>
      <c r="D6" s="40"/>
      <c r="E6" s="40"/>
      <c r="F6" s="40"/>
      <c r="G6" s="54" t="s">
        <v>20</v>
      </c>
      <c r="H6" s="70"/>
      <c r="I6" s="70"/>
      <c r="J6" s="70"/>
      <c r="K6" s="70"/>
      <c r="L6" s="70"/>
      <c r="M6" s="70"/>
      <c r="N6" s="70"/>
      <c r="O6" s="71"/>
      <c r="P6" s="57" t="s">
        <v>21</v>
      </c>
      <c r="Q6" s="72"/>
      <c r="R6" s="72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8"/>
      <c r="AE6" s="43"/>
      <c r="AF6" s="43"/>
      <c r="AG6" s="44"/>
    </row>
    <row r="7" spans="1:33" ht="16.5" customHeight="1" x14ac:dyDescent="0.25">
      <c r="A7" s="2"/>
      <c r="B7" s="40"/>
      <c r="C7" s="40"/>
      <c r="D7" s="40"/>
      <c r="E7" s="40"/>
      <c r="F7" s="40"/>
      <c r="G7" s="21"/>
      <c r="H7" s="41"/>
      <c r="I7" s="41"/>
      <c r="J7" s="41"/>
      <c r="K7" s="41"/>
      <c r="L7" s="41"/>
      <c r="M7" s="41"/>
      <c r="N7" s="41"/>
      <c r="O7" s="42"/>
      <c r="P7" s="18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50"/>
      <c r="AE7" s="45"/>
      <c r="AF7" s="45"/>
      <c r="AG7" s="46"/>
    </row>
    <row r="8" spans="1:33" s="13" customFormat="1" ht="264" customHeight="1" x14ac:dyDescent="0.2">
      <c r="A8" s="9" t="s">
        <v>32</v>
      </c>
      <c r="B8" s="35" t="s">
        <v>0</v>
      </c>
      <c r="C8" s="35" t="s">
        <v>1</v>
      </c>
      <c r="D8" s="35" t="s">
        <v>2</v>
      </c>
      <c r="E8" s="35" t="s">
        <v>3</v>
      </c>
      <c r="F8" s="36" t="s">
        <v>4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43</v>
      </c>
      <c r="L8" s="9" t="s">
        <v>44</v>
      </c>
      <c r="M8" s="9" t="s">
        <v>45</v>
      </c>
      <c r="N8" s="9" t="s">
        <v>46</v>
      </c>
      <c r="O8" s="9" t="s">
        <v>47</v>
      </c>
      <c r="P8" s="9" t="s">
        <v>48</v>
      </c>
      <c r="Q8" s="9" t="s">
        <v>49</v>
      </c>
      <c r="R8" s="9" t="s">
        <v>50</v>
      </c>
      <c r="S8" s="12" t="s">
        <v>27</v>
      </c>
      <c r="T8" s="30" t="s">
        <v>58</v>
      </c>
      <c r="U8" s="30" t="s">
        <v>59</v>
      </c>
      <c r="V8" s="12" t="s">
        <v>28</v>
      </c>
      <c r="W8" s="30" t="s">
        <v>60</v>
      </c>
      <c r="X8" s="12" t="s">
        <v>30</v>
      </c>
      <c r="Y8" s="30" t="s">
        <v>61</v>
      </c>
      <c r="Z8" s="30" t="s">
        <v>62</v>
      </c>
      <c r="AA8" s="12" t="s">
        <v>31</v>
      </c>
      <c r="AB8" s="30" t="s">
        <v>63</v>
      </c>
      <c r="AC8" s="12" t="s">
        <v>29</v>
      </c>
      <c r="AD8" s="30" t="s">
        <v>57</v>
      </c>
      <c r="AE8" s="34" t="s">
        <v>33</v>
      </c>
      <c r="AF8" s="34" t="s">
        <v>34</v>
      </c>
      <c r="AG8" s="37" t="s">
        <v>19</v>
      </c>
    </row>
    <row r="9" spans="1:33" ht="42" customHeight="1" x14ac:dyDescent="0.25">
      <c r="A9" s="14">
        <v>1</v>
      </c>
      <c r="B9" s="15" t="s">
        <v>15</v>
      </c>
      <c r="C9" s="15" t="s">
        <v>5</v>
      </c>
      <c r="D9" s="16" t="s">
        <v>6</v>
      </c>
      <c r="E9" s="15" t="s">
        <v>8</v>
      </c>
      <c r="F9" s="17" t="s">
        <v>11</v>
      </c>
      <c r="G9" s="24">
        <v>100</v>
      </c>
      <c r="H9" s="25">
        <v>0</v>
      </c>
      <c r="I9" s="25">
        <v>350</v>
      </c>
      <c r="J9" s="26">
        <v>0</v>
      </c>
      <c r="K9" s="25">
        <v>200</v>
      </c>
      <c r="L9" s="25">
        <v>50</v>
      </c>
      <c r="M9" s="25">
        <v>0</v>
      </c>
      <c r="N9" s="25">
        <v>60</v>
      </c>
      <c r="O9" s="27">
        <v>10</v>
      </c>
      <c r="P9" s="24">
        <f>286*1.5</f>
        <v>429</v>
      </c>
      <c r="Q9" s="25">
        <v>0</v>
      </c>
      <c r="R9" s="29">
        <f t="shared" ref="R9" si="0">T9+U9+W9+Y9+Z9+AB9+AD9</f>
        <v>222</v>
      </c>
      <c r="S9" s="28">
        <v>0</v>
      </c>
      <c r="T9" s="29">
        <v>0</v>
      </c>
      <c r="U9" s="29">
        <v>0</v>
      </c>
      <c r="V9" s="28">
        <v>0</v>
      </c>
      <c r="W9" s="29">
        <v>0</v>
      </c>
      <c r="X9" s="28">
        <v>10</v>
      </c>
      <c r="Y9" s="29">
        <f>10*3</f>
        <v>30</v>
      </c>
      <c r="Z9" s="29">
        <v>0</v>
      </c>
      <c r="AA9" s="28">
        <v>64</v>
      </c>
      <c r="AB9" s="29">
        <f>64*3</f>
        <v>192</v>
      </c>
      <c r="AC9" s="28">
        <v>0</v>
      </c>
      <c r="AD9" s="29">
        <v>0</v>
      </c>
      <c r="AE9" s="51">
        <f>(100+350+50+200+60+10)*0.33</f>
        <v>254.10000000000002</v>
      </c>
      <c r="AF9" s="38">
        <f t="shared" ref="AF9" si="1">(P9+Q9+R9)*33%</f>
        <v>214.83</v>
      </c>
      <c r="AG9" s="39">
        <f t="shared" ref="AG9" si="2">AE9+AF9</f>
        <v>468.93000000000006</v>
      </c>
    </row>
    <row r="10" spans="1:33" ht="37.5" customHeight="1" x14ac:dyDescent="0.25">
      <c r="A10" s="14">
        <v>2</v>
      </c>
      <c r="B10" s="15" t="s">
        <v>12</v>
      </c>
      <c r="C10" s="15" t="s">
        <v>5</v>
      </c>
      <c r="D10" s="16" t="s">
        <v>6</v>
      </c>
      <c r="E10" s="15" t="s">
        <v>8</v>
      </c>
      <c r="F10" s="17" t="s">
        <v>9</v>
      </c>
      <c r="G10" s="24">
        <v>100</v>
      </c>
      <c r="H10" s="25">
        <v>0</v>
      </c>
      <c r="I10" s="25">
        <v>350</v>
      </c>
      <c r="J10" s="26">
        <v>0</v>
      </c>
      <c r="K10" s="25">
        <v>200</v>
      </c>
      <c r="L10" s="25">
        <v>0</v>
      </c>
      <c r="M10" s="25">
        <v>0</v>
      </c>
      <c r="N10" s="25">
        <v>70</v>
      </c>
      <c r="O10" s="27">
        <v>20</v>
      </c>
      <c r="P10" s="24">
        <v>247.5</v>
      </c>
      <c r="Q10" s="25">
        <v>0</v>
      </c>
      <c r="R10" s="29">
        <f t="shared" ref="R10:R13" si="3">T10+U10+W10+Y10+Z10+AB10+AD10</f>
        <v>260.10000000000002</v>
      </c>
      <c r="S10" s="28">
        <v>0</v>
      </c>
      <c r="T10" s="29">
        <v>0</v>
      </c>
      <c r="U10" s="29">
        <v>0</v>
      </c>
      <c r="V10" s="28">
        <v>0</v>
      </c>
      <c r="W10" s="29">
        <v>0</v>
      </c>
      <c r="X10" s="28">
        <v>102</v>
      </c>
      <c r="Y10" s="29">
        <v>0</v>
      </c>
      <c r="Z10" s="29">
        <v>260.10000000000002</v>
      </c>
      <c r="AA10" s="28">
        <v>0</v>
      </c>
      <c r="AB10" s="29">
        <v>0</v>
      </c>
      <c r="AC10" s="28">
        <v>0</v>
      </c>
      <c r="AD10" s="29">
        <v>0</v>
      </c>
      <c r="AE10" s="38">
        <f t="shared" ref="AE10:AE13" si="4">(G10+H10+I10+J10+K10+L10+M10+N10+O10)*33%</f>
        <v>244.20000000000002</v>
      </c>
      <c r="AF10" s="38">
        <f t="shared" ref="AF10:AF13" si="5">(P10+Q10+R10)*33%</f>
        <v>167.50800000000001</v>
      </c>
      <c r="AG10" s="39">
        <f t="shared" ref="AG10:AG13" si="6">AE10+AF10</f>
        <v>411.70800000000003</v>
      </c>
    </row>
    <row r="11" spans="1:33" ht="37.5" customHeight="1" x14ac:dyDescent="0.25">
      <c r="A11" s="14">
        <v>3</v>
      </c>
      <c r="B11" s="15" t="s">
        <v>13</v>
      </c>
      <c r="C11" s="15" t="s">
        <v>5</v>
      </c>
      <c r="D11" s="16" t="s">
        <v>6</v>
      </c>
      <c r="E11" s="15" t="s">
        <v>8</v>
      </c>
      <c r="F11" s="17" t="s">
        <v>11</v>
      </c>
      <c r="G11" s="25">
        <v>100</v>
      </c>
      <c r="H11" s="25">
        <v>0</v>
      </c>
      <c r="I11" s="25">
        <v>350</v>
      </c>
      <c r="J11" s="26">
        <v>0</v>
      </c>
      <c r="K11" s="25">
        <v>200</v>
      </c>
      <c r="L11" s="25">
        <v>50</v>
      </c>
      <c r="M11" s="25">
        <v>0</v>
      </c>
      <c r="N11" s="25">
        <v>90</v>
      </c>
      <c r="O11" s="25">
        <v>0</v>
      </c>
      <c r="P11" s="25">
        <v>396</v>
      </c>
      <c r="Q11" s="25">
        <v>0</v>
      </c>
      <c r="R11" s="29">
        <f t="shared" si="3"/>
        <v>25.5</v>
      </c>
      <c r="S11" s="28">
        <v>0</v>
      </c>
      <c r="T11" s="29">
        <v>0</v>
      </c>
      <c r="U11" s="29">
        <v>0</v>
      </c>
      <c r="V11" s="28">
        <v>0</v>
      </c>
      <c r="W11" s="29">
        <v>0</v>
      </c>
      <c r="X11" s="28">
        <v>10</v>
      </c>
      <c r="Y11" s="29">
        <v>0</v>
      </c>
      <c r="Z11" s="29">
        <v>25.5</v>
      </c>
      <c r="AA11" s="28">
        <v>0</v>
      </c>
      <c r="AB11" s="29">
        <v>0</v>
      </c>
      <c r="AC11" s="28">
        <v>0</v>
      </c>
      <c r="AD11" s="29">
        <v>0</v>
      </c>
      <c r="AE11" s="38">
        <f t="shared" si="4"/>
        <v>260.7</v>
      </c>
      <c r="AF11" s="38">
        <f t="shared" si="5"/>
        <v>139.095</v>
      </c>
      <c r="AG11" s="38">
        <f t="shared" si="6"/>
        <v>399.79499999999996</v>
      </c>
    </row>
    <row r="12" spans="1:33" ht="39" customHeight="1" x14ac:dyDescent="0.25">
      <c r="A12" s="14">
        <v>4</v>
      </c>
      <c r="B12" s="15" t="s">
        <v>16</v>
      </c>
      <c r="C12" s="15" t="s">
        <v>5</v>
      </c>
      <c r="D12" s="16" t="s">
        <v>6</v>
      </c>
      <c r="E12" s="15" t="s">
        <v>8</v>
      </c>
      <c r="F12" s="17" t="s">
        <v>11</v>
      </c>
      <c r="G12" s="24">
        <v>100</v>
      </c>
      <c r="H12" s="25">
        <v>0</v>
      </c>
      <c r="I12" s="25">
        <v>350</v>
      </c>
      <c r="J12" s="26">
        <v>0</v>
      </c>
      <c r="K12" s="25">
        <v>200</v>
      </c>
      <c r="L12" s="25">
        <v>50</v>
      </c>
      <c r="M12" s="25">
        <v>0</v>
      </c>
      <c r="N12" s="25">
        <v>100</v>
      </c>
      <c r="O12" s="27">
        <v>20</v>
      </c>
      <c r="P12" s="24">
        <v>237</v>
      </c>
      <c r="Q12" s="25">
        <v>11</v>
      </c>
      <c r="R12" s="29">
        <f t="shared" si="3"/>
        <v>0</v>
      </c>
      <c r="S12" s="28">
        <v>0</v>
      </c>
      <c r="T12" s="29">
        <v>0</v>
      </c>
      <c r="U12" s="29">
        <v>0</v>
      </c>
      <c r="V12" s="28">
        <v>0</v>
      </c>
      <c r="W12" s="29">
        <v>0</v>
      </c>
      <c r="X12" s="28">
        <v>0</v>
      </c>
      <c r="Y12" s="29">
        <v>0</v>
      </c>
      <c r="Z12" s="29">
        <v>0</v>
      </c>
      <c r="AA12" s="28">
        <v>0</v>
      </c>
      <c r="AB12" s="29">
        <v>0</v>
      </c>
      <c r="AC12" s="28">
        <v>0</v>
      </c>
      <c r="AD12" s="29">
        <v>0</v>
      </c>
      <c r="AE12" s="38">
        <f t="shared" si="4"/>
        <v>270.60000000000002</v>
      </c>
      <c r="AF12" s="38">
        <f t="shared" si="5"/>
        <v>81.84</v>
      </c>
      <c r="AG12" s="39">
        <f t="shared" si="6"/>
        <v>352.44000000000005</v>
      </c>
    </row>
    <row r="13" spans="1:33" ht="40.5" customHeight="1" x14ac:dyDescent="0.25">
      <c r="A13" s="14">
        <v>5</v>
      </c>
      <c r="B13" s="15" t="s">
        <v>17</v>
      </c>
      <c r="C13" s="15" t="s">
        <v>5</v>
      </c>
      <c r="D13" s="16" t="s">
        <v>6</v>
      </c>
      <c r="E13" s="15" t="s">
        <v>8</v>
      </c>
      <c r="F13" s="17" t="s">
        <v>11</v>
      </c>
      <c r="G13" s="24">
        <v>100</v>
      </c>
      <c r="H13" s="25">
        <v>0</v>
      </c>
      <c r="I13" s="25">
        <v>0</v>
      </c>
      <c r="J13" s="26">
        <v>0</v>
      </c>
      <c r="K13" s="25">
        <v>200</v>
      </c>
      <c r="L13" s="25">
        <v>50</v>
      </c>
      <c r="M13" s="25">
        <v>0</v>
      </c>
      <c r="N13" s="25">
        <v>50</v>
      </c>
      <c r="O13" s="27">
        <v>5</v>
      </c>
      <c r="P13" s="24">
        <v>325.5</v>
      </c>
      <c r="Q13" s="25">
        <v>5</v>
      </c>
      <c r="R13" s="29">
        <f t="shared" si="3"/>
        <v>147.9</v>
      </c>
      <c r="S13" s="28">
        <v>0</v>
      </c>
      <c r="T13" s="29">
        <v>0</v>
      </c>
      <c r="U13" s="29">
        <v>0</v>
      </c>
      <c r="V13" s="28">
        <v>0</v>
      </c>
      <c r="W13" s="29">
        <v>0</v>
      </c>
      <c r="X13" s="28">
        <v>58</v>
      </c>
      <c r="Y13" s="29">
        <v>0</v>
      </c>
      <c r="Z13" s="29">
        <v>147.9</v>
      </c>
      <c r="AA13" s="28">
        <v>0</v>
      </c>
      <c r="AB13" s="29">
        <v>0</v>
      </c>
      <c r="AC13" s="28">
        <v>0</v>
      </c>
      <c r="AD13" s="29">
        <v>0</v>
      </c>
      <c r="AE13" s="38">
        <f t="shared" si="4"/>
        <v>133.65</v>
      </c>
      <c r="AF13" s="38">
        <f t="shared" si="5"/>
        <v>157.87200000000001</v>
      </c>
      <c r="AG13" s="39">
        <f t="shared" si="6"/>
        <v>291.52200000000005</v>
      </c>
    </row>
    <row r="14" spans="1:33" ht="43.5" customHeight="1" x14ac:dyDescent="0.25">
      <c r="A14" s="14">
        <v>6</v>
      </c>
      <c r="B14" s="15" t="s">
        <v>14</v>
      </c>
      <c r="C14" s="15" t="s">
        <v>5</v>
      </c>
      <c r="D14" s="16" t="s">
        <v>6</v>
      </c>
      <c r="E14" s="15" t="s">
        <v>7</v>
      </c>
      <c r="F14" s="17" t="s">
        <v>7</v>
      </c>
      <c r="G14" s="24">
        <v>100</v>
      </c>
      <c r="H14" s="25">
        <v>0</v>
      </c>
      <c r="I14" s="25">
        <v>0</v>
      </c>
      <c r="J14" s="26">
        <v>0</v>
      </c>
      <c r="K14" s="25">
        <v>200</v>
      </c>
      <c r="L14" s="25">
        <v>0</v>
      </c>
      <c r="M14" s="25">
        <v>0</v>
      </c>
      <c r="N14" s="25">
        <v>60</v>
      </c>
      <c r="O14" s="27">
        <v>5</v>
      </c>
      <c r="P14" s="24">
        <v>309</v>
      </c>
      <c r="Q14" s="25">
        <v>8</v>
      </c>
      <c r="R14" s="29">
        <f>T14+U14+W14+Y14+Z14+AB14+AD14</f>
        <v>0</v>
      </c>
      <c r="S14" s="28">
        <v>0</v>
      </c>
      <c r="T14" s="29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9">
        <v>0</v>
      </c>
      <c r="AA14" s="28">
        <v>0</v>
      </c>
      <c r="AB14" s="29">
        <v>0</v>
      </c>
      <c r="AC14" s="28">
        <v>0</v>
      </c>
      <c r="AD14" s="29">
        <v>0</v>
      </c>
      <c r="AE14" s="38">
        <f>(G14+H14+I14+J14+K14+L14+M14+N14+O14)*33%</f>
        <v>120.45</v>
      </c>
      <c r="AF14" s="38">
        <f>(P14+Q14+R14)*33%</f>
        <v>104.61</v>
      </c>
      <c r="AG14" s="39">
        <f>AE14+AF14</f>
        <v>225.06</v>
      </c>
    </row>
  </sheetData>
  <sortState xmlns:xlrd2="http://schemas.microsoft.com/office/spreadsheetml/2017/richdata2" ref="A9:BG14">
    <sortCondition descending="1" ref="AG9:AG14"/>
  </sortState>
  <mergeCells count="7">
    <mergeCell ref="G6:O6"/>
    <mergeCell ref="P6:R6"/>
    <mergeCell ref="A1:AG1"/>
    <mergeCell ref="A2:AG2"/>
    <mergeCell ref="A3:AG3"/>
    <mergeCell ref="A4:AG4"/>
    <mergeCell ref="A5:AG5"/>
  </mergeCells>
  <pageMargins left="0.25" right="0.25" top="0.75" bottom="0.75" header="0.3" footer="0.3"/>
  <pageSetup paperSize="8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A3E4-B156-4895-A10D-9A3EDCB20CD8}">
  <dimension ref="A1:AG12"/>
  <sheetViews>
    <sheetView view="pageBreakPreview" zoomScale="74" zoomScaleNormal="100" zoomScaleSheetLayoutView="74" workbookViewId="0">
      <selection activeCell="E16" sqref="E16"/>
    </sheetView>
  </sheetViews>
  <sheetFormatPr defaultRowHeight="15" x14ac:dyDescent="0.2"/>
  <cols>
    <col min="1" max="1" width="9.140625" style="31"/>
    <col min="2" max="2" width="16.7109375" style="31" customWidth="1"/>
    <col min="3" max="3" width="13.140625" style="31" customWidth="1"/>
    <col min="4" max="4" width="9.140625" style="31"/>
    <col min="5" max="5" width="17.28515625" style="31" customWidth="1"/>
    <col min="6" max="6" width="16.140625" style="31" customWidth="1"/>
    <col min="7" max="19" width="9.140625" style="31"/>
    <col min="20" max="20" width="16.7109375" style="31" customWidth="1"/>
    <col min="21" max="21" width="16.42578125" style="31" customWidth="1"/>
    <col min="22" max="22" width="15.85546875" style="31" customWidth="1"/>
    <col min="23" max="23" width="16.85546875" style="31" customWidth="1"/>
    <col min="24" max="24" width="16.28515625" style="31" customWidth="1"/>
    <col min="25" max="25" width="17.28515625" style="31" customWidth="1"/>
    <col min="26" max="26" width="21.140625" style="31" customWidth="1"/>
    <col min="27" max="27" width="22" style="31" customWidth="1"/>
    <col min="28" max="28" width="16.42578125" style="31" customWidth="1"/>
    <col min="29" max="29" width="17.7109375" style="31" customWidth="1"/>
    <col min="30" max="30" width="18.28515625" style="31" customWidth="1"/>
    <col min="31" max="31" width="15.7109375" style="31" customWidth="1"/>
    <col min="32" max="32" width="14.28515625" style="31" customWidth="1"/>
    <col min="33" max="33" width="15.85546875" style="31" customWidth="1"/>
    <col min="34" max="16384" width="9.140625" style="31"/>
  </cols>
  <sheetData>
    <row r="1" spans="1:33" ht="15.75" x14ac:dyDescent="0.25">
      <c r="A1" s="59" t="s">
        <v>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ht="15.75" x14ac:dyDescent="0.25">
      <c r="A2" s="62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">
      <c r="A3" s="65" t="s">
        <v>36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ht="15.75" x14ac:dyDescent="0.25">
      <c r="A4" s="62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23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s="1" customFormat="1" ht="16.5" customHeight="1" thickBot="1" x14ac:dyDescent="0.3">
      <c r="A6" s="2"/>
      <c r="B6" s="3"/>
      <c r="C6" s="3"/>
      <c r="D6" s="3"/>
      <c r="E6" s="3"/>
      <c r="F6" s="3"/>
      <c r="G6" s="54" t="s">
        <v>20</v>
      </c>
      <c r="H6" s="55"/>
      <c r="I6" s="55"/>
      <c r="J6" s="55"/>
      <c r="K6" s="55"/>
      <c r="L6" s="55"/>
      <c r="M6" s="55"/>
      <c r="N6" s="55"/>
      <c r="O6" s="56"/>
      <c r="P6" s="57" t="s">
        <v>21</v>
      </c>
      <c r="Q6" s="58"/>
      <c r="R6" s="58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4"/>
      <c r="AF6" s="4"/>
      <c r="AG6" s="5"/>
    </row>
    <row r="7" spans="1:33" s="11" customFormat="1" ht="15.75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1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1"/>
      <c r="AE7" s="82" t="s">
        <v>22</v>
      </c>
      <c r="AF7" s="83"/>
      <c r="AG7" s="84"/>
    </row>
    <row r="8" spans="1:33" s="13" customFormat="1" ht="277.5" customHeight="1" x14ac:dyDescent="0.2">
      <c r="A8" s="9" t="s">
        <v>32</v>
      </c>
      <c r="B8" s="35" t="s">
        <v>0</v>
      </c>
      <c r="C8" s="35" t="s">
        <v>1</v>
      </c>
      <c r="D8" s="35" t="s">
        <v>2</v>
      </c>
      <c r="E8" s="35" t="s">
        <v>3</v>
      </c>
      <c r="F8" s="36" t="s">
        <v>4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43</v>
      </c>
      <c r="L8" s="9" t="s">
        <v>44</v>
      </c>
      <c r="M8" s="9" t="s">
        <v>45</v>
      </c>
      <c r="N8" s="9" t="s">
        <v>46</v>
      </c>
      <c r="O8" s="9" t="s">
        <v>47</v>
      </c>
      <c r="P8" s="9" t="s">
        <v>48</v>
      </c>
      <c r="Q8" s="9" t="s">
        <v>49</v>
      </c>
      <c r="R8" s="9" t="s">
        <v>50</v>
      </c>
      <c r="S8" s="12" t="s">
        <v>27</v>
      </c>
      <c r="T8" s="30" t="s">
        <v>51</v>
      </c>
      <c r="U8" s="30" t="s">
        <v>52</v>
      </c>
      <c r="V8" s="12" t="s">
        <v>28</v>
      </c>
      <c r="W8" s="30" t="s">
        <v>53</v>
      </c>
      <c r="X8" s="12" t="s">
        <v>30</v>
      </c>
      <c r="Y8" s="30" t="s">
        <v>54</v>
      </c>
      <c r="Z8" s="30" t="s">
        <v>55</v>
      </c>
      <c r="AA8" s="12" t="s">
        <v>31</v>
      </c>
      <c r="AB8" s="30" t="s">
        <v>56</v>
      </c>
      <c r="AC8" s="12" t="s">
        <v>29</v>
      </c>
      <c r="AD8" s="30" t="s">
        <v>57</v>
      </c>
      <c r="AE8" s="34" t="s">
        <v>33</v>
      </c>
      <c r="AF8" s="34" t="s">
        <v>34</v>
      </c>
      <c r="AG8" s="37" t="s">
        <v>19</v>
      </c>
    </row>
    <row r="9" spans="1:33" s="1" customFormat="1" ht="63.75" customHeight="1" x14ac:dyDescent="0.25">
      <c r="A9" s="14">
        <v>1</v>
      </c>
      <c r="B9" s="15" t="s">
        <v>12</v>
      </c>
      <c r="C9" s="15" t="s">
        <v>5</v>
      </c>
      <c r="D9" s="16" t="s">
        <v>6</v>
      </c>
      <c r="E9" s="15" t="s">
        <v>8</v>
      </c>
      <c r="F9" s="17" t="s">
        <v>9</v>
      </c>
      <c r="G9" s="24">
        <v>100</v>
      </c>
      <c r="H9" s="25">
        <v>0</v>
      </c>
      <c r="I9" s="25">
        <v>350</v>
      </c>
      <c r="J9" s="26">
        <v>0</v>
      </c>
      <c r="K9" s="25">
        <v>200</v>
      </c>
      <c r="L9" s="25">
        <v>0</v>
      </c>
      <c r="M9" s="25">
        <v>0</v>
      </c>
      <c r="N9" s="25">
        <v>70</v>
      </c>
      <c r="O9" s="27">
        <v>20</v>
      </c>
      <c r="P9" s="24">
        <v>247.5</v>
      </c>
      <c r="Q9" s="25">
        <v>0</v>
      </c>
      <c r="R9" s="29">
        <f t="shared" ref="R9:R11" si="0">T9+U9+W9+Y9+Z9+AB9+AD9</f>
        <v>260.10000000000002</v>
      </c>
      <c r="S9" s="28">
        <v>0</v>
      </c>
      <c r="T9" s="29">
        <v>0</v>
      </c>
      <c r="U9" s="29">
        <v>0</v>
      </c>
      <c r="V9" s="28">
        <v>0</v>
      </c>
      <c r="W9" s="29">
        <v>0</v>
      </c>
      <c r="X9" s="28">
        <v>102</v>
      </c>
      <c r="Y9" s="29">
        <v>0</v>
      </c>
      <c r="Z9" s="29">
        <v>260.10000000000002</v>
      </c>
      <c r="AA9" s="28">
        <v>0</v>
      </c>
      <c r="AB9" s="29">
        <v>0</v>
      </c>
      <c r="AC9" s="28">
        <v>0</v>
      </c>
      <c r="AD9" s="29">
        <v>0</v>
      </c>
      <c r="AE9" s="38">
        <f t="shared" ref="AE9:AE11" si="1">(G9+H9+I9+J9+K9+L9+M9+N9+O9)*33%</f>
        <v>244.20000000000002</v>
      </c>
      <c r="AF9" s="38">
        <f t="shared" ref="AF9:AF11" si="2">(P9+Q9+R9)*33%</f>
        <v>167.50800000000001</v>
      </c>
      <c r="AG9" s="39">
        <f t="shared" ref="AG9:AG11" si="3">AE9+AF9</f>
        <v>411.70800000000003</v>
      </c>
    </row>
    <row r="10" spans="1:33" s="1" customFormat="1" ht="54" customHeight="1" x14ac:dyDescent="0.25">
      <c r="A10" s="14">
        <v>2</v>
      </c>
      <c r="B10" s="15" t="s">
        <v>13</v>
      </c>
      <c r="C10" s="15" t="s">
        <v>5</v>
      </c>
      <c r="D10" s="16" t="s">
        <v>6</v>
      </c>
      <c r="E10" s="15" t="s">
        <v>8</v>
      </c>
      <c r="F10" s="17" t="s">
        <v>11</v>
      </c>
      <c r="G10" s="25">
        <v>100</v>
      </c>
      <c r="H10" s="25">
        <v>0</v>
      </c>
      <c r="I10" s="25">
        <v>350</v>
      </c>
      <c r="J10" s="26">
        <v>0</v>
      </c>
      <c r="K10" s="25">
        <v>200</v>
      </c>
      <c r="L10" s="25">
        <v>50</v>
      </c>
      <c r="M10" s="25">
        <v>0</v>
      </c>
      <c r="N10" s="25">
        <v>90</v>
      </c>
      <c r="O10" s="25">
        <v>0</v>
      </c>
      <c r="P10" s="25">
        <v>396</v>
      </c>
      <c r="Q10" s="25">
        <v>0</v>
      </c>
      <c r="R10" s="29">
        <f t="shared" si="0"/>
        <v>25.5</v>
      </c>
      <c r="S10" s="28">
        <v>0</v>
      </c>
      <c r="T10" s="29">
        <v>0</v>
      </c>
      <c r="U10" s="29">
        <v>0</v>
      </c>
      <c r="V10" s="28">
        <v>0</v>
      </c>
      <c r="W10" s="29">
        <v>0</v>
      </c>
      <c r="X10" s="28">
        <v>10</v>
      </c>
      <c r="Y10" s="29">
        <v>0</v>
      </c>
      <c r="Z10" s="29">
        <v>25.5</v>
      </c>
      <c r="AA10" s="28">
        <v>0</v>
      </c>
      <c r="AB10" s="29">
        <v>0</v>
      </c>
      <c r="AC10" s="28">
        <v>0</v>
      </c>
      <c r="AD10" s="29">
        <v>0</v>
      </c>
      <c r="AE10" s="38">
        <f t="shared" si="1"/>
        <v>260.7</v>
      </c>
      <c r="AF10" s="38">
        <f t="shared" si="2"/>
        <v>139.095</v>
      </c>
      <c r="AG10" s="38">
        <f t="shared" si="3"/>
        <v>399.79499999999996</v>
      </c>
    </row>
    <row r="11" spans="1:33" s="1" customFormat="1" ht="60.75" customHeight="1" x14ac:dyDescent="0.25">
      <c r="A11" s="14">
        <v>3</v>
      </c>
      <c r="B11" s="15" t="s">
        <v>16</v>
      </c>
      <c r="C11" s="15" t="s">
        <v>5</v>
      </c>
      <c r="D11" s="16" t="s">
        <v>6</v>
      </c>
      <c r="E11" s="15" t="s">
        <v>8</v>
      </c>
      <c r="F11" s="17" t="s">
        <v>11</v>
      </c>
      <c r="G11" s="24">
        <v>100</v>
      </c>
      <c r="H11" s="25">
        <v>0</v>
      </c>
      <c r="I11" s="25">
        <v>350</v>
      </c>
      <c r="J11" s="26">
        <v>0</v>
      </c>
      <c r="K11" s="25">
        <v>200</v>
      </c>
      <c r="L11" s="25">
        <v>50</v>
      </c>
      <c r="M11" s="25">
        <v>0</v>
      </c>
      <c r="N11" s="25">
        <v>100</v>
      </c>
      <c r="O11" s="27">
        <v>20</v>
      </c>
      <c r="P11" s="24">
        <v>237</v>
      </c>
      <c r="Q11" s="25">
        <v>11</v>
      </c>
      <c r="R11" s="29">
        <f t="shared" si="0"/>
        <v>0</v>
      </c>
      <c r="S11" s="28">
        <v>0</v>
      </c>
      <c r="T11" s="29">
        <v>0</v>
      </c>
      <c r="U11" s="29">
        <v>0</v>
      </c>
      <c r="V11" s="28">
        <v>0</v>
      </c>
      <c r="W11" s="29">
        <v>0</v>
      </c>
      <c r="X11" s="28">
        <v>0</v>
      </c>
      <c r="Y11" s="29">
        <v>0</v>
      </c>
      <c r="Z11" s="29">
        <v>0</v>
      </c>
      <c r="AA11" s="28">
        <v>0</v>
      </c>
      <c r="AB11" s="29">
        <v>0</v>
      </c>
      <c r="AC11" s="28">
        <v>0</v>
      </c>
      <c r="AD11" s="29">
        <v>0</v>
      </c>
      <c r="AE11" s="38">
        <f t="shared" si="1"/>
        <v>270.60000000000002</v>
      </c>
      <c r="AF11" s="38">
        <f t="shared" si="2"/>
        <v>81.84</v>
      </c>
      <c r="AG11" s="39">
        <f t="shared" si="3"/>
        <v>352.44000000000005</v>
      </c>
    </row>
    <row r="12" spans="1:33" s="1" customFormat="1" ht="62.25" customHeight="1" x14ac:dyDescent="0.25">
      <c r="A12" s="14">
        <v>4</v>
      </c>
      <c r="B12" s="15" t="s">
        <v>14</v>
      </c>
      <c r="C12" s="15" t="s">
        <v>5</v>
      </c>
      <c r="D12" s="16" t="s">
        <v>6</v>
      </c>
      <c r="E12" s="15" t="s">
        <v>7</v>
      </c>
      <c r="F12" s="17" t="s">
        <v>7</v>
      </c>
      <c r="G12" s="24">
        <v>100</v>
      </c>
      <c r="H12" s="25">
        <v>0</v>
      </c>
      <c r="I12" s="25">
        <v>0</v>
      </c>
      <c r="J12" s="26">
        <v>0</v>
      </c>
      <c r="K12" s="25">
        <v>200</v>
      </c>
      <c r="L12" s="25">
        <v>0</v>
      </c>
      <c r="M12" s="25">
        <v>0</v>
      </c>
      <c r="N12" s="25">
        <v>60</v>
      </c>
      <c r="O12" s="27">
        <v>5</v>
      </c>
      <c r="P12" s="24">
        <v>309</v>
      </c>
      <c r="Q12" s="25">
        <v>8</v>
      </c>
      <c r="R12" s="29">
        <f>T12+U12+W12+Y12+Z12+AB12+AD12</f>
        <v>0</v>
      </c>
      <c r="S12" s="28">
        <v>0</v>
      </c>
      <c r="T12" s="29">
        <v>0</v>
      </c>
      <c r="U12" s="29">
        <v>0</v>
      </c>
      <c r="V12" s="28">
        <v>0</v>
      </c>
      <c r="W12" s="29">
        <v>0</v>
      </c>
      <c r="X12" s="28">
        <v>0</v>
      </c>
      <c r="Y12" s="29">
        <v>0</v>
      </c>
      <c r="Z12" s="29">
        <v>0</v>
      </c>
      <c r="AA12" s="28">
        <v>0</v>
      </c>
      <c r="AB12" s="29">
        <v>0</v>
      </c>
      <c r="AC12" s="28">
        <v>0</v>
      </c>
      <c r="AD12" s="29">
        <v>0</v>
      </c>
      <c r="AE12" s="38">
        <f>(G12+H12+I12+J12+K12+L12+M12+N12+O12)*33%</f>
        <v>120.45</v>
      </c>
      <c r="AF12" s="38">
        <f>(P12+Q12+R12)*33%</f>
        <v>104.61</v>
      </c>
      <c r="AG12" s="39">
        <f>AE12+AF12</f>
        <v>225.06</v>
      </c>
    </row>
  </sheetData>
  <sortState xmlns:xlrd2="http://schemas.microsoft.com/office/spreadsheetml/2017/richdata2" ref="A9:BE12">
    <sortCondition descending="1" ref="AG9:AG12"/>
  </sortState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0871-69FB-4200-8860-F8FC9F6643D2}">
  <dimension ref="A1:AG9"/>
  <sheetViews>
    <sheetView view="pageBreakPreview" zoomScaleNormal="100" zoomScaleSheetLayoutView="100" workbookViewId="0">
      <selection activeCell="E9" sqref="E9"/>
    </sheetView>
  </sheetViews>
  <sheetFormatPr defaultRowHeight="15" x14ac:dyDescent="0.2"/>
  <cols>
    <col min="1" max="1" width="6.140625" style="31" bestFit="1" customWidth="1"/>
    <col min="2" max="2" width="19" style="31" bestFit="1" customWidth="1"/>
    <col min="3" max="3" width="12.5703125" style="31" bestFit="1" customWidth="1"/>
    <col min="4" max="4" width="9.42578125" style="31" bestFit="1" customWidth="1"/>
    <col min="5" max="6" width="18.28515625" style="31" bestFit="1" customWidth="1"/>
    <col min="7" max="18" width="9.42578125" style="31" bestFit="1" customWidth="1"/>
    <col min="19" max="19" width="17.42578125" style="31" customWidth="1"/>
    <col min="20" max="20" width="19" style="31" customWidth="1"/>
    <col min="21" max="21" width="20" style="31" customWidth="1"/>
    <col min="22" max="22" width="13.85546875" style="31" customWidth="1"/>
    <col min="23" max="23" width="16.28515625" style="31" customWidth="1"/>
    <col min="24" max="24" width="20.28515625" style="31" customWidth="1"/>
    <col min="25" max="25" width="20.5703125" style="31" customWidth="1"/>
    <col min="26" max="26" width="18.7109375" style="31" customWidth="1"/>
    <col min="27" max="27" width="19.140625" style="31" customWidth="1"/>
    <col min="28" max="28" width="18" style="31" customWidth="1"/>
    <col min="29" max="29" width="13.140625" style="31" customWidth="1"/>
    <col min="30" max="30" width="13" style="31" customWidth="1"/>
    <col min="31" max="32" width="14.140625" style="31" customWidth="1"/>
    <col min="33" max="33" width="12.7109375" style="31" customWidth="1"/>
    <col min="34" max="16384" width="9.140625" style="31"/>
  </cols>
  <sheetData>
    <row r="1" spans="1:33" ht="15.75" x14ac:dyDescent="0.25">
      <c r="A1" s="59" t="s">
        <v>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ht="15.75" x14ac:dyDescent="0.25">
      <c r="A2" s="62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">
      <c r="A3" s="65" t="s">
        <v>35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ht="15.75" x14ac:dyDescent="0.25">
      <c r="A4" s="62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23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s="1" customFormat="1" ht="16.5" customHeight="1" thickBot="1" x14ac:dyDescent="0.3">
      <c r="A6" s="2"/>
      <c r="B6" s="3"/>
      <c r="C6" s="3"/>
      <c r="D6" s="3"/>
      <c r="E6" s="3"/>
      <c r="F6" s="3"/>
      <c r="G6" s="54" t="s">
        <v>20</v>
      </c>
      <c r="H6" s="55"/>
      <c r="I6" s="55"/>
      <c r="J6" s="55"/>
      <c r="K6" s="55"/>
      <c r="L6" s="55"/>
      <c r="M6" s="55"/>
      <c r="N6" s="55"/>
      <c r="O6" s="56"/>
      <c r="P6" s="57" t="s">
        <v>21</v>
      </c>
      <c r="Q6" s="58"/>
      <c r="R6" s="58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4"/>
      <c r="AF6" s="4"/>
      <c r="AG6" s="5"/>
    </row>
    <row r="7" spans="1:33" s="11" customFormat="1" ht="15.75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1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1"/>
      <c r="AE7" s="82" t="s">
        <v>22</v>
      </c>
      <c r="AF7" s="83"/>
      <c r="AG7" s="84"/>
    </row>
    <row r="8" spans="1:33" s="13" customFormat="1" ht="335.25" customHeight="1" x14ac:dyDescent="0.2">
      <c r="A8" s="9" t="s">
        <v>32</v>
      </c>
      <c r="B8" s="35" t="s">
        <v>0</v>
      </c>
      <c r="C8" s="35" t="s">
        <v>1</v>
      </c>
      <c r="D8" s="35" t="s">
        <v>2</v>
      </c>
      <c r="E8" s="35" t="s">
        <v>3</v>
      </c>
      <c r="F8" s="36" t="s">
        <v>4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43</v>
      </c>
      <c r="L8" s="9" t="s">
        <v>44</v>
      </c>
      <c r="M8" s="9" t="s">
        <v>45</v>
      </c>
      <c r="N8" s="9" t="s">
        <v>46</v>
      </c>
      <c r="O8" s="9" t="s">
        <v>47</v>
      </c>
      <c r="P8" s="9" t="s">
        <v>48</v>
      </c>
      <c r="Q8" s="9" t="s">
        <v>49</v>
      </c>
      <c r="R8" s="9" t="s">
        <v>50</v>
      </c>
      <c r="S8" s="12" t="s">
        <v>27</v>
      </c>
      <c r="T8" s="30" t="s">
        <v>51</v>
      </c>
      <c r="U8" s="30" t="s">
        <v>52</v>
      </c>
      <c r="V8" s="12" t="s">
        <v>28</v>
      </c>
      <c r="W8" s="30" t="s">
        <v>53</v>
      </c>
      <c r="X8" s="12" t="s">
        <v>30</v>
      </c>
      <c r="Y8" s="30" t="s">
        <v>54</v>
      </c>
      <c r="Z8" s="30" t="s">
        <v>55</v>
      </c>
      <c r="AA8" s="12" t="s">
        <v>31</v>
      </c>
      <c r="AB8" s="30" t="s">
        <v>56</v>
      </c>
      <c r="AC8" s="12" t="s">
        <v>29</v>
      </c>
      <c r="AD8" s="30" t="s">
        <v>57</v>
      </c>
      <c r="AE8" s="34" t="s">
        <v>33</v>
      </c>
      <c r="AF8" s="34" t="s">
        <v>34</v>
      </c>
      <c r="AG8" s="37" t="s">
        <v>19</v>
      </c>
    </row>
    <row r="9" spans="1:33" s="1" customFormat="1" ht="78.75" customHeight="1" x14ac:dyDescent="0.25">
      <c r="A9" s="14">
        <v>1</v>
      </c>
      <c r="B9" s="15" t="s">
        <v>18</v>
      </c>
      <c r="C9" s="15" t="s">
        <v>5</v>
      </c>
      <c r="D9" s="16" t="s">
        <v>6</v>
      </c>
      <c r="E9" s="15" t="s">
        <v>10</v>
      </c>
      <c r="F9" s="17" t="s">
        <v>10</v>
      </c>
      <c r="G9" s="24">
        <v>100</v>
      </c>
      <c r="H9" s="25">
        <v>0</v>
      </c>
      <c r="I9" s="25">
        <v>0</v>
      </c>
      <c r="J9" s="26">
        <v>0</v>
      </c>
      <c r="K9" s="25">
        <v>0</v>
      </c>
      <c r="L9" s="25">
        <v>0</v>
      </c>
      <c r="M9" s="25">
        <v>0</v>
      </c>
      <c r="N9" s="25">
        <v>0</v>
      </c>
      <c r="O9" s="27">
        <v>10</v>
      </c>
      <c r="P9" s="24">
        <v>447</v>
      </c>
      <c r="Q9" s="25">
        <v>0</v>
      </c>
      <c r="R9" s="29">
        <f t="shared" ref="R9" si="0">T9+U9+W9+Y9+Z9+AB9+AD9</f>
        <v>66.3</v>
      </c>
      <c r="S9" s="28">
        <v>0</v>
      </c>
      <c r="T9" s="29">
        <v>0</v>
      </c>
      <c r="U9" s="29">
        <v>0</v>
      </c>
      <c r="V9" s="28">
        <v>0</v>
      </c>
      <c r="W9" s="29">
        <v>0</v>
      </c>
      <c r="X9" s="28">
        <v>26</v>
      </c>
      <c r="Y9" s="29">
        <v>0</v>
      </c>
      <c r="Z9" s="29">
        <v>66.3</v>
      </c>
      <c r="AA9" s="28">
        <v>0</v>
      </c>
      <c r="AB9" s="29">
        <v>0</v>
      </c>
      <c r="AC9" s="28">
        <v>0</v>
      </c>
      <c r="AD9" s="29">
        <v>0</v>
      </c>
      <c r="AE9" s="38">
        <f t="shared" ref="AE9" si="1">(G9+H9+I9+J9+K9+L9+M9+N9+O9)*33%</f>
        <v>36.300000000000004</v>
      </c>
      <c r="AF9" s="38">
        <f t="shared" ref="AF9" si="2">(P9+Q9+R9)*33%</f>
        <v>169.38899999999998</v>
      </c>
      <c r="AG9" s="39">
        <f t="shared" ref="AG9" si="3">AE9+AF9</f>
        <v>205.68899999999999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ΤΕΑΤΖΠ&amp; ΣΤ</vt:lpstr>
      <vt:lpstr>ΤΕΑΤΦΠ &amp;ΥΑΕΤ</vt:lpstr>
      <vt:lpstr>ΤΕΠΚ</vt:lpstr>
      <vt:lpstr>ΤΔ&amp;ΤΥ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Papathanopoulou Efrossini</dc:creator>
  <cp:lastModifiedBy>misthodosia</cp:lastModifiedBy>
  <cp:lastPrinted>2024-11-14T10:11:53Z</cp:lastPrinted>
  <dcterms:created xsi:type="dcterms:W3CDTF">2024-04-22T10:42:11Z</dcterms:created>
  <dcterms:modified xsi:type="dcterms:W3CDTF">2024-11-14T10:15:14Z</dcterms:modified>
</cp:coreProperties>
</file>