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6\tdad\ΑΡΧΕΙΟ ΠΡΟΚΗΡΥΞΗΣ ΤΜΗΜΑΤΑΡΧΩΝ ΓΙΑ ΥΣ\ΑΡΧΕΙΟ ΡΕΝΑΣ\ΜΟΡΙΟΔΟΤΗΣΕΙΣ_10-9-2024\"/>
    </mc:Choice>
  </mc:AlternateContent>
  <xr:revisionPtr revIDLastSave="0" documentId="13_ncr:1_{95871E7A-A744-4441-B63C-5732953677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ΑΣΕ" sheetId="6" r:id="rId1"/>
    <sheet name="ΕΡΔΕ ΑΘΗΝΑΣ" sheetId="3" r:id="rId2"/>
    <sheet name="ΕΡΔΕ ΘΕΣΣΑΛΟΝΙΚΗΣ" sheetId="5" r:id="rId3"/>
  </sheets>
  <definedNames>
    <definedName name="_xlnm.Print_Area" localSheetId="1">'ΕΡΔΕ ΑΘΗΝΑΣ'!$A$1:$AG$11</definedName>
    <definedName name="_xlnm.Print_Area" localSheetId="2">'ΕΡΔΕ ΘΕΣΣΑΛΟΝΙΚΗΣ'!$A$1:$AG$10</definedName>
    <definedName name="_xlnm.Print_Area" localSheetId="0">ΤΑΣΕ!$A$1:$AG$11</definedName>
    <definedName name="_xlnm.Print_Titles" localSheetId="1">'ΕΡΔΕ ΑΘΗΝΑΣ'!$1:$8</definedName>
    <definedName name="_xlnm.Print_Titles" localSheetId="2">'ΕΡΔΕ ΘΕΣΣΑΛΟΝΙΚΗΣ'!$1:$8</definedName>
    <definedName name="_xlnm.Print_Titles" localSheetId="0">ΤΑΣΕ!$1:$8</definedName>
  </definedNames>
  <calcPr calcId="181029"/>
</workbook>
</file>

<file path=xl/calcChain.xml><?xml version="1.0" encoding="utf-8"?>
<calcChain xmlns="http://schemas.openxmlformats.org/spreadsheetml/2006/main">
  <c r="AE9" i="3" l="1"/>
  <c r="R9" i="3"/>
  <c r="AF9" i="3" s="1"/>
  <c r="AE9" i="6"/>
  <c r="R9" i="6"/>
  <c r="AF9" i="6" s="1"/>
  <c r="AG9" i="6" s="1"/>
  <c r="AG9" i="3" l="1"/>
  <c r="AE10" i="6"/>
  <c r="R10" i="6"/>
  <c r="AF10" i="6" s="1"/>
  <c r="AG10" i="6" s="1"/>
  <c r="AE11" i="6"/>
  <c r="R11" i="6"/>
  <c r="AF11" i="6" s="1"/>
  <c r="AE10" i="5"/>
  <c r="R10" i="5"/>
  <c r="AF10" i="5" s="1"/>
  <c r="AE9" i="5"/>
  <c r="R9" i="5"/>
  <c r="AF9" i="5" s="1"/>
  <c r="AE11" i="3"/>
  <c r="R11" i="3"/>
  <c r="AF11" i="3" s="1"/>
  <c r="AE10" i="3"/>
  <c r="R10" i="3"/>
  <c r="AF10" i="3" s="1"/>
  <c r="AG11" i="6" l="1"/>
  <c r="AG9" i="5"/>
  <c r="AG10" i="5"/>
  <c r="AG10" i="3"/>
  <c r="AG11" i="3"/>
</calcChain>
</file>

<file path=xl/sharedStrings.xml><?xml version="1.0" encoding="utf-8"?>
<sst xmlns="http://schemas.openxmlformats.org/spreadsheetml/2006/main" count="163" uniqueCount="61">
  <si>
    <t>Ονοματεπώνυμο</t>
  </si>
  <si>
    <t>Εργασιακή Σχέση</t>
  </si>
  <si>
    <t>Κατηγ.
Εκπ/σης</t>
  </si>
  <si>
    <t>Κλάδος</t>
  </si>
  <si>
    <t>Ειδικότητα</t>
  </si>
  <si>
    <t>ΜΟΝΙΜΟΣ</t>
  </si>
  <si>
    <t>Π.Ε.</t>
  </si>
  <si>
    <t>ΠΕ ΧΗΜΙΚΩΝ</t>
  </si>
  <si>
    <t>ΑΓΓΕΛΗΣ ΓΕΩΡΓΙΟΣ</t>
  </si>
  <si>
    <t>ΙΔΑΧ</t>
  </si>
  <si>
    <t>ΠΕ ΜΗΧΑΝΙΚΩΝ</t>
  </si>
  <si>
    <t>ΠΕ ΧΗΜΙΚΩΝ ΜΗΧΑΝΙΚΩΝ</t>
  </si>
  <si>
    <t>ΠΕ ΓΕΩΤΕΧΝΙΚΩΝ</t>
  </si>
  <si>
    <t>ΠΕ ΚΤΗΝΙΑΤΡΩΝ</t>
  </si>
  <si>
    <t>ΕΙΔΙΚΟ ΕΠΙΣΤΗΜΟΝΙΚΟ ΠΡΟΣΩΠΙΚΟ</t>
  </si>
  <si>
    <t>ΕΙΔ. ΕΠΙΣΤΗΜΟΝ. ΠΡΟΣΩΠΙΚΟ</t>
  </si>
  <si>
    <t>ΓΟΥΣΙΑ ΠΑΝΑΓΙΩΤΑ</t>
  </si>
  <si>
    <t>ΚΑΤΕΡΕΛΟΣ ΝΙΚΟΛΑΟΣ</t>
  </si>
  <si>
    <t>ΝΙΓΔΕΛΗ ΣΤΑΜΑΤΙΑ</t>
  </si>
  <si>
    <t>ΠΑΛΙΛΗΣ  ΛΕΩΝΙΔΑΣ</t>
  </si>
  <si>
    <t>ΠΑΠΑΓΕΩΡΓΙΟΥ ΒΑΣΙΛΙΚΗ</t>
  </si>
  <si>
    <t>ΣΚΟΥΛΙΚΑ ΣΤΑΥΡΟΥΛΑ</t>
  </si>
  <si>
    <t>ΦΛΩΡΟΣ ΜΙΧΑΗΛ</t>
  </si>
  <si>
    <t>Σύνολο μορίων ομάδων κριτηρίων Α+Β</t>
  </si>
  <si>
    <t>ΟΜΑΔΑ ΚΡΙΤΗΡΙΩΝ Α</t>
  </si>
  <si>
    <t>ΟΜΑΔΑ ΚΡΙΤΗΡΙΩΝ Β</t>
  </si>
  <si>
    <t>ΣΥΝΟΛΑ</t>
  </si>
  <si>
    <t>ΠΡΟΚΗΡΥΞΗ πλήρωσης θέσεων ευθύνης επιπέδου Τμήματος του ΕΦΕΤ 13055/08-12-2023, ΑΔΑ 6ΝΞΝΟΡ9Τ-ΕΚΘ</t>
  </si>
  <si>
    <t>ΥΠΗΡΕΣΙΑΚΟ ΣΥΜΒΟΥΛΙΟ Ε.Φ.Ε.Τ.</t>
  </si>
  <si>
    <t xml:space="preserve">ΤΟΥ ΕΝΙΑΙΟΥ ΦΟΡΕΑ ΕΛΕΓΧΟΥ ΤΡΟΦΙΜΩΝ </t>
  </si>
  <si>
    <t xml:space="preserve">ΠΡΟΣΩΡΙΝΟΣ ΠΙΝΑΚΑΣ ΦΘΙΝΟΥΣΑΣ ΚΑΤΑΤΑΞΗΣ ΓΙΑ ΤΗΝ ΕΠΙΛΟΓΗ ΠΡΟΪΣΤΑΜΕΝΟΥ ΤΟΥ ΤΜΗΜΑΤΟΣ </t>
  </si>
  <si>
    <t xml:space="preserve">ΜΗΝΕΣ  ΩΣ Δ/ΝΤΗΣ ΚΑΤΟΠΙΝ ΑΝΑΘΕΣΗΣ ΚΑΘΗΚΟΝΤΩΝ </t>
  </si>
  <si>
    <t xml:space="preserve">ΜΗΝΕΣ  ΩΣ Δ/ΝΤΗΣ ΚΑΤΟΠΙΝ ΚΡΙΣΗΣ </t>
  </si>
  <si>
    <t xml:space="preserve">ΜΗΝΕΣ  ΣΕ ΘΕΣΗ ΕΥΘΥΝΗΣ ΠΕΡΑΝ ΤΩΝ 120 ΜΗΝΩΝ </t>
  </si>
  <si>
    <t>ΜΗΝΕΣ  ΩΣ ΤΜΗΜΑΤΑΡΧΗΣ  ΚΑΤΟΠΙΝ ΑΝΑΘΕΣΗΣ ΚΑΘΗΚΟΝΤΩΝ  ΩΣ 120 ΜΗΝΕΣ (ΛΑΜΒΑΝΟΜΕΝΟΥ ΥΠΟΨΗ ΚΑΙ ΤΟΥ ΧΡΟΝΟΥ ΑΣΚΗΣΗΣ ΚΑΘΗΚΟΝΤΩΝ ΩΣ Δ/ΝΤΗΣ)</t>
  </si>
  <si>
    <t>ΜΗΝΕΣ  ΩΣ ΤΜΗΜΑΤΑΡΧΗΣ  ΚΑΤΟΠΙΝ  ΚΡΙΣΗΣ ΩΣ 120 ΜΗΝΕΣ (ΛΑΜΒΑΝΟΜΕΝΟΥ ΥΠΟΨΗ ΚΑΙ ΤΟΥ ΧΡΟΝΟΥ ΑΣΚΗΣΗΣ ΚΑΘΗΚΟΝΤΩΝ ΩΣ Δ/ΝΤΗΣ)</t>
  </si>
  <si>
    <t>α/α</t>
  </si>
  <si>
    <t>Σύνολο μορίων ομάδας κριτηρίων Α (τυπικά προσόντα) * 33%</t>
  </si>
  <si>
    <t>Σύνολο μορίων ομάδας κριτηρίων Β (εργασιακή εμπειρία) * 33%</t>
  </si>
  <si>
    <t>ΑΝΑΠΤΥΞΗΣ ΚΑΙ ΣΥΝΤΟΝΙΣΜΟΥ ΕΡΓΑΣΤΗΡΙΩΝ ΤΗΣ Δ/ΝΣΗΣ ΕΡΓΑΣΤΗΡΙΑΚΩΝ ΔΟΜΩΝ</t>
  </si>
  <si>
    <t>ΕΡΓΑΣΤΗΡΙΩΝ ΔΟΚΙΜΩΝ &amp; ΕΡΕΥΝΩΝ ΤΡΟΦΙΜΩΝ ΑΘΗΝΑΣ ΤΗΣ Δ/ΝΣΗΣ ΕΡΓΑΣΤΗΡΙΑΚΩΝ ΔΟΜΩΝ</t>
  </si>
  <si>
    <t>ΕΡΓΑΣΤΗΡΙΩΝ ΔΟΚΙΜΩΝ &amp; ΕΡΕΥΝΩΝ ΤΡΟΦΙΜΩΝ ΘΕΣΣΑΛΟΝΙΚΗΣ ΤΗΣ Δ/ΝΣΗΣ ΕΡΓΑΣΤΗΡΙΑΚΩΝ ΔΟΜΩΝ</t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</si>
  <si>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Βασικός
Τίτλος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</si>
  <si>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Δεύτερος
Τίτλος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</si>
  <si>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   1o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</si>
  <si>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2o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</si>
  <si>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1o
Μεταπτυχιακό  ή Intergrated Master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</si>
  <si>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2ο
Μεταπτυχιακό ή Intergrated Master 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</si>
  <si>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Σχολή
ΕΣΔΔ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</si>
  <si>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Γνώση Ξένων
Γλωσσών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</si>
  <si>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Πιστοποιημένη
Επιμόρφωση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</si>
  <si>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(Δημόσιο)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</si>
  <si>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Χρ. Υπηρ.
(Ιδ. Τομέα)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</si>
  <si>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(Θέση Ευθύνης) 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</si>
  <si>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ΜΗΝΩΝ ΥΠΗΡΕΤΗΣΗΣ ΣΕ ΘΕΣΗ ΕΥΘΥΝΗΣ &gt; 120 ΜΗΝΩΝ   (ΜΗΝΕΣ x 1,5)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</si>
  <si>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≥ ΑΠO ΤΟ 50% ΤΗΣ ΘΗΤΕΙΑΣ ΣΕ ΘΕΣΗ ΕΥΘΥΝΗΣ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</si>
  <si>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&lt; ΑΠΟ ΤΟ 50% ΤΗΣ ΘΗΤΕΙΑΣ ΣΕ ΘΕΣΗ ΕΥΘΥΝΗΣ ΚΑΤΟΠΙΝ ΚΡΙΣΗΣ  (ΜΗΝΕΣ x 4 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</si>
  <si>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</si>
  <si>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 ≥ ΑΠΟ ΤΟ 50% ΤΗΣ ΘΗΤΕΙΑΣ ΣΕ ΘΕΣΗ ΕΥΘΥΝΗΣ ΚΑΤΟΠΙΝ ΚΡΙΣΗΣ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</si>
  <si>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ΘΗΤΕΙΑ&lt; ΑΠΟ ΤΟ 50% ΤΗΣ ΘΗΤΕΙΑΣ ΣΕ ΘΕΣΗ ΕΥΘΥΝΗΣ ΚΑΤΟΠΙΝ ΚΡΙΣΗΣ   (ΜΗΝΕΣ x 3x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</si>
  <si>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 ΚΑΤΟΠΙΝ ΚΡΙΣΗΣ         (ΜΗΝΕΣ x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</si>
</sst>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2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b/>
      <sz val="12"/>
      <color theme="8" tint="-0.249977111117893"/>
      <name val="Calibri"/>
      <family val="2"/>
      <charset val="161"/>
      <scheme val="minor"/>
    </font>
    <font>
      <b/>
      <i/>
      <sz val="12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1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top"/>
    </xf>
    <xf numFmtId="4" fontId="1" fillId="2" borderId="13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5F877-A965-4E72-B04F-2992CBC6E509}">
  <dimension ref="A1:AG11"/>
  <sheetViews>
    <sheetView tabSelected="1" view="pageBreakPreview" zoomScaleNormal="100" zoomScaleSheetLayoutView="100" workbookViewId="0">
      <pane ySplit="8" topLeftCell="A9" activePane="bottomLeft" state="frozen"/>
      <selection pane="bottomLeft" activeCell="B15" sqref="B15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0" customWidth="1"/>
    <col min="34" max="16384" width="17.28515625" style="1"/>
  </cols>
  <sheetData>
    <row r="1" spans="1:33" x14ac:dyDescent="0.25">
      <c r="A1" s="41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3"/>
    </row>
    <row r="2" spans="1:33" x14ac:dyDescent="0.25">
      <c r="A2" s="44" t="s">
        <v>30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6"/>
    </row>
    <row r="3" spans="1:33" x14ac:dyDescent="0.25">
      <c r="A3" s="47" t="s">
        <v>39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9"/>
    </row>
    <row r="4" spans="1:33" x14ac:dyDescent="0.25">
      <c r="A4" s="44" t="s">
        <v>29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6"/>
    </row>
    <row r="5" spans="1:33" ht="16.5" thickBot="1" x14ac:dyDescent="0.3">
      <c r="A5" s="50" t="s">
        <v>27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6"/>
    </row>
    <row r="6" spans="1:33" ht="16.5" customHeight="1" thickBot="1" x14ac:dyDescent="0.3">
      <c r="A6" s="2"/>
      <c r="B6" s="28"/>
      <c r="C6" s="28"/>
      <c r="D6" s="28"/>
      <c r="E6" s="28"/>
      <c r="F6" s="28"/>
      <c r="G6" s="34" t="s">
        <v>24</v>
      </c>
      <c r="H6" s="35"/>
      <c r="I6" s="35"/>
      <c r="J6" s="35"/>
      <c r="K6" s="35"/>
      <c r="L6" s="35"/>
      <c r="M6" s="35"/>
      <c r="N6" s="35"/>
      <c r="O6" s="36"/>
      <c r="P6" s="52" t="s">
        <v>25</v>
      </c>
      <c r="Q6" s="53"/>
      <c r="R6" s="53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30"/>
      <c r="AE6" s="31"/>
      <c r="AF6" s="31"/>
      <c r="AG6" s="32"/>
    </row>
    <row r="7" spans="1:33" s="7" customFormat="1" x14ac:dyDescent="0.2">
      <c r="A7" s="3"/>
      <c r="B7" s="4"/>
      <c r="C7" s="4"/>
      <c r="D7" s="4"/>
      <c r="E7" s="4"/>
      <c r="F7" s="5"/>
      <c r="G7" s="34"/>
      <c r="H7" s="35"/>
      <c r="I7" s="35"/>
      <c r="J7" s="35"/>
      <c r="K7" s="35"/>
      <c r="L7" s="35"/>
      <c r="M7" s="35"/>
      <c r="N7" s="35"/>
      <c r="O7" s="36"/>
      <c r="P7" s="6"/>
      <c r="Q7" s="33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8"/>
      <c r="AE7" s="39" t="s">
        <v>26</v>
      </c>
      <c r="AF7" s="39"/>
      <c r="AG7" s="40"/>
    </row>
    <row r="8" spans="1:33" s="9" customFormat="1" ht="277.5" customHeight="1" x14ac:dyDescent="0.2">
      <c r="A8" s="6" t="s">
        <v>36</v>
      </c>
      <c r="B8" s="22" t="s">
        <v>0</v>
      </c>
      <c r="C8" s="22" t="s">
        <v>1</v>
      </c>
      <c r="D8" s="22" t="s">
        <v>2</v>
      </c>
      <c r="E8" s="22" t="s">
        <v>3</v>
      </c>
      <c r="F8" s="23" t="s">
        <v>4</v>
      </c>
      <c r="G8" s="6" t="s">
        <v>42</v>
      </c>
      <c r="H8" s="6" t="s">
        <v>43</v>
      </c>
      <c r="I8" s="6" t="s">
        <v>44</v>
      </c>
      <c r="J8" s="6" t="s">
        <v>45</v>
      </c>
      <c r="K8" s="6" t="s">
        <v>46</v>
      </c>
      <c r="L8" s="6" t="s">
        <v>47</v>
      </c>
      <c r="M8" s="6" t="s">
        <v>48</v>
      </c>
      <c r="N8" s="6" t="s">
        <v>49</v>
      </c>
      <c r="O8" s="6" t="s">
        <v>50</v>
      </c>
      <c r="P8" s="6" t="s">
        <v>51</v>
      </c>
      <c r="Q8" s="6" t="s">
        <v>52</v>
      </c>
      <c r="R8" s="6" t="s">
        <v>53</v>
      </c>
      <c r="S8" s="8" t="s">
        <v>31</v>
      </c>
      <c r="T8" s="19" t="s">
        <v>55</v>
      </c>
      <c r="U8" s="19" t="s">
        <v>56</v>
      </c>
      <c r="V8" s="8" t="s">
        <v>32</v>
      </c>
      <c r="W8" s="19" t="s">
        <v>57</v>
      </c>
      <c r="X8" s="8" t="s">
        <v>34</v>
      </c>
      <c r="Y8" s="19" t="s">
        <v>58</v>
      </c>
      <c r="Z8" s="19" t="s">
        <v>59</v>
      </c>
      <c r="AA8" s="8" t="s">
        <v>35</v>
      </c>
      <c r="AB8" s="19" t="s">
        <v>60</v>
      </c>
      <c r="AC8" s="8" t="s">
        <v>33</v>
      </c>
      <c r="AD8" s="19" t="s">
        <v>54</v>
      </c>
      <c r="AE8" s="24" t="s">
        <v>37</v>
      </c>
      <c r="AF8" s="24" t="s">
        <v>38</v>
      </c>
      <c r="AG8" s="25" t="s">
        <v>23</v>
      </c>
    </row>
    <row r="9" spans="1:33" ht="31.5" x14ac:dyDescent="0.25">
      <c r="A9" s="11">
        <v>1</v>
      </c>
      <c r="B9" s="12" t="s">
        <v>8</v>
      </c>
      <c r="C9" s="12" t="s">
        <v>9</v>
      </c>
      <c r="D9" s="13" t="s">
        <v>6</v>
      </c>
      <c r="E9" s="12" t="s">
        <v>10</v>
      </c>
      <c r="F9" s="14" t="s">
        <v>11</v>
      </c>
      <c r="G9" s="20">
        <v>100</v>
      </c>
      <c r="H9" s="16">
        <v>0</v>
      </c>
      <c r="I9" s="16">
        <v>350</v>
      </c>
      <c r="J9" s="17">
        <v>0</v>
      </c>
      <c r="K9" s="16">
        <v>200</v>
      </c>
      <c r="L9" s="16">
        <v>50</v>
      </c>
      <c r="M9" s="16">
        <v>0</v>
      </c>
      <c r="N9" s="16">
        <v>10</v>
      </c>
      <c r="O9" s="21">
        <v>0</v>
      </c>
      <c r="P9" s="20">
        <v>417</v>
      </c>
      <c r="Q9" s="16">
        <v>0</v>
      </c>
      <c r="R9" s="18">
        <f t="shared" ref="R9" si="0">T9+U9+W9+Y9+Z9+AB9+AD9</f>
        <v>66.3</v>
      </c>
      <c r="S9" s="15">
        <v>0</v>
      </c>
      <c r="T9" s="18">
        <v>0</v>
      </c>
      <c r="U9" s="18">
        <v>0</v>
      </c>
      <c r="V9" s="15">
        <v>0</v>
      </c>
      <c r="W9" s="18">
        <v>0</v>
      </c>
      <c r="X9" s="15">
        <v>26</v>
      </c>
      <c r="Y9" s="18">
        <v>0</v>
      </c>
      <c r="Z9" s="18">
        <v>66.3</v>
      </c>
      <c r="AA9" s="15">
        <v>0</v>
      </c>
      <c r="AB9" s="18">
        <v>0</v>
      </c>
      <c r="AC9" s="15">
        <v>0</v>
      </c>
      <c r="AD9" s="18">
        <v>0</v>
      </c>
      <c r="AE9" s="26">
        <f t="shared" ref="AE9" si="1">(G9+H9+I9+J9+K9+L9+M9+N9+O9)*33%</f>
        <v>234.3</v>
      </c>
      <c r="AF9" s="26">
        <f t="shared" ref="AF9" si="2">(P9+Q9+R9)*33%</f>
        <v>159.489</v>
      </c>
      <c r="AG9" s="27">
        <f t="shared" ref="AG9" si="3">AE9+AF9</f>
        <v>393.78899999999999</v>
      </c>
    </row>
    <row r="10" spans="1:33" ht="31.5" x14ac:dyDescent="0.25">
      <c r="A10" s="11">
        <v>2</v>
      </c>
      <c r="B10" s="12" t="s">
        <v>20</v>
      </c>
      <c r="C10" s="12" t="s">
        <v>5</v>
      </c>
      <c r="D10" s="13" t="s">
        <v>6</v>
      </c>
      <c r="E10" s="12" t="s">
        <v>7</v>
      </c>
      <c r="F10" s="14" t="s">
        <v>7</v>
      </c>
      <c r="G10" s="20">
        <v>100</v>
      </c>
      <c r="H10" s="16">
        <v>0</v>
      </c>
      <c r="I10" s="16">
        <v>350</v>
      </c>
      <c r="J10" s="17">
        <v>0</v>
      </c>
      <c r="K10" s="16">
        <v>200</v>
      </c>
      <c r="L10" s="16">
        <v>50</v>
      </c>
      <c r="M10" s="16">
        <v>0</v>
      </c>
      <c r="N10" s="16">
        <v>50</v>
      </c>
      <c r="O10" s="21">
        <v>20</v>
      </c>
      <c r="P10" s="20">
        <v>246</v>
      </c>
      <c r="Q10" s="16">
        <v>59</v>
      </c>
      <c r="R10" s="18">
        <f>T10+U10+W10+Y10+Z10+AB10+AD10</f>
        <v>35.700000000000003</v>
      </c>
      <c r="S10" s="15">
        <v>0</v>
      </c>
      <c r="T10" s="18">
        <v>0</v>
      </c>
      <c r="U10" s="18">
        <v>0</v>
      </c>
      <c r="V10" s="15">
        <v>0</v>
      </c>
      <c r="W10" s="18">
        <v>0</v>
      </c>
      <c r="X10" s="15">
        <v>14</v>
      </c>
      <c r="Y10" s="18">
        <v>0</v>
      </c>
      <c r="Z10" s="18">
        <v>35.700000000000003</v>
      </c>
      <c r="AA10" s="15">
        <v>0</v>
      </c>
      <c r="AB10" s="18">
        <v>0</v>
      </c>
      <c r="AC10" s="15">
        <v>0</v>
      </c>
      <c r="AD10" s="18">
        <v>0</v>
      </c>
      <c r="AE10" s="26">
        <f>(G10+H10+I10+J10+K10+L10+M10+N10+O10)*33%</f>
        <v>254.10000000000002</v>
      </c>
      <c r="AF10" s="26">
        <f>(P10+Q10+R10)*33%</f>
        <v>112.431</v>
      </c>
      <c r="AG10" s="27">
        <f>AE10+AF10</f>
        <v>366.53100000000001</v>
      </c>
    </row>
    <row r="11" spans="1:33" ht="31.5" x14ac:dyDescent="0.25">
      <c r="A11" s="11">
        <v>3</v>
      </c>
      <c r="B11" s="12" t="s">
        <v>19</v>
      </c>
      <c r="C11" s="12" t="s">
        <v>5</v>
      </c>
      <c r="D11" s="13" t="s">
        <v>6</v>
      </c>
      <c r="E11" s="12" t="s">
        <v>7</v>
      </c>
      <c r="F11" s="14" t="s">
        <v>7</v>
      </c>
      <c r="G11" s="20">
        <v>100</v>
      </c>
      <c r="H11" s="16">
        <v>0</v>
      </c>
      <c r="I11" s="16">
        <v>350</v>
      </c>
      <c r="J11" s="17">
        <v>0</v>
      </c>
      <c r="K11" s="16">
        <v>0</v>
      </c>
      <c r="L11" s="16">
        <v>0</v>
      </c>
      <c r="M11" s="16">
        <v>0</v>
      </c>
      <c r="N11" s="16">
        <v>30</v>
      </c>
      <c r="O11" s="21">
        <v>10</v>
      </c>
      <c r="P11" s="20">
        <v>261</v>
      </c>
      <c r="Q11" s="16">
        <v>84</v>
      </c>
      <c r="R11" s="18">
        <f t="shared" ref="R11" si="4">T11+U11+W11+Y11+Z11+AB11+AD11</f>
        <v>63.75</v>
      </c>
      <c r="S11" s="15">
        <v>0</v>
      </c>
      <c r="T11" s="18">
        <v>0</v>
      </c>
      <c r="U11" s="18">
        <v>0</v>
      </c>
      <c r="V11" s="15">
        <v>0</v>
      </c>
      <c r="W11" s="18">
        <v>0</v>
      </c>
      <c r="X11" s="15">
        <v>25</v>
      </c>
      <c r="Y11" s="18">
        <v>0</v>
      </c>
      <c r="Z11" s="18">
        <v>63.75</v>
      </c>
      <c r="AA11" s="15">
        <v>0</v>
      </c>
      <c r="AB11" s="18">
        <v>0</v>
      </c>
      <c r="AC11" s="15">
        <v>0</v>
      </c>
      <c r="AD11" s="18">
        <v>0</v>
      </c>
      <c r="AE11" s="26">
        <f t="shared" ref="AE11" si="5">(G11+H11+I11+J11+K11+L11+M11+N11+O11)*33%</f>
        <v>161.70000000000002</v>
      </c>
      <c r="AF11" s="26">
        <f t="shared" ref="AF11" si="6">(P11+Q11+R11)*33%</f>
        <v>134.88750000000002</v>
      </c>
      <c r="AG11" s="27">
        <f t="shared" ref="AG11" si="7">AE11+AF11</f>
        <v>296.58750000000003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1046-86C8-4F95-B71C-158AD4859C2C}">
  <dimension ref="A1:AG11"/>
  <sheetViews>
    <sheetView view="pageBreakPreview" zoomScale="80" zoomScaleNormal="100" zoomScaleSheetLayoutView="80" workbookViewId="0">
      <pane ySplit="8" topLeftCell="A9" activePane="bottomLeft" state="frozen"/>
      <selection pane="bottomLeft" activeCell="C14" sqref="C14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0" customWidth="1"/>
    <col min="34" max="16384" width="17.28515625" style="1"/>
  </cols>
  <sheetData>
    <row r="1" spans="1:33" x14ac:dyDescent="0.25">
      <c r="A1" s="41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3"/>
    </row>
    <row r="2" spans="1:33" x14ac:dyDescent="0.25">
      <c r="A2" s="44" t="s">
        <v>30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6"/>
    </row>
    <row r="3" spans="1:33" x14ac:dyDescent="0.25">
      <c r="A3" s="47" t="s">
        <v>40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9"/>
    </row>
    <row r="4" spans="1:33" x14ac:dyDescent="0.25">
      <c r="A4" s="44" t="s">
        <v>29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6"/>
    </row>
    <row r="5" spans="1:33" ht="16.5" thickBot="1" x14ac:dyDescent="0.3">
      <c r="A5" s="50" t="s">
        <v>27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6"/>
    </row>
    <row r="6" spans="1:33" ht="16.5" customHeight="1" thickBot="1" x14ac:dyDescent="0.3">
      <c r="A6" s="2"/>
      <c r="B6" s="28"/>
      <c r="C6" s="28"/>
      <c r="D6" s="28"/>
      <c r="E6" s="28"/>
      <c r="F6" s="28"/>
      <c r="G6" s="34" t="s">
        <v>24</v>
      </c>
      <c r="H6" s="35"/>
      <c r="I6" s="35"/>
      <c r="J6" s="35"/>
      <c r="K6" s="35"/>
      <c r="L6" s="35"/>
      <c r="M6" s="35"/>
      <c r="N6" s="35"/>
      <c r="O6" s="36"/>
      <c r="P6" s="52" t="s">
        <v>25</v>
      </c>
      <c r="Q6" s="53"/>
      <c r="R6" s="53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30"/>
      <c r="AE6" s="31"/>
      <c r="AF6" s="31"/>
      <c r="AG6" s="32"/>
    </row>
    <row r="7" spans="1:33" s="7" customFormat="1" x14ac:dyDescent="0.2">
      <c r="A7" s="3"/>
      <c r="B7" s="4"/>
      <c r="C7" s="4"/>
      <c r="D7" s="4"/>
      <c r="E7" s="4"/>
      <c r="F7" s="5"/>
      <c r="G7" s="34"/>
      <c r="H7" s="35"/>
      <c r="I7" s="35"/>
      <c r="J7" s="35"/>
      <c r="K7" s="35"/>
      <c r="L7" s="35"/>
      <c r="M7" s="35"/>
      <c r="N7" s="35"/>
      <c r="O7" s="36"/>
      <c r="P7" s="6"/>
      <c r="Q7" s="33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8"/>
      <c r="AE7" s="39" t="s">
        <v>26</v>
      </c>
      <c r="AF7" s="39"/>
      <c r="AG7" s="40"/>
    </row>
    <row r="8" spans="1:33" s="9" customFormat="1" ht="277.5" customHeight="1" x14ac:dyDescent="0.2">
      <c r="A8" s="6" t="s">
        <v>36</v>
      </c>
      <c r="B8" s="22" t="s">
        <v>0</v>
      </c>
      <c r="C8" s="22" t="s">
        <v>1</v>
      </c>
      <c r="D8" s="22" t="s">
        <v>2</v>
      </c>
      <c r="E8" s="22" t="s">
        <v>3</v>
      </c>
      <c r="F8" s="23" t="s">
        <v>4</v>
      </c>
      <c r="G8" s="6" t="s">
        <v>42</v>
      </c>
      <c r="H8" s="6" t="s">
        <v>43</v>
      </c>
      <c r="I8" s="6" t="s">
        <v>44</v>
      </c>
      <c r="J8" s="6" t="s">
        <v>45</v>
      </c>
      <c r="K8" s="6" t="s">
        <v>46</v>
      </c>
      <c r="L8" s="6" t="s">
        <v>47</v>
      </c>
      <c r="M8" s="6" t="s">
        <v>48</v>
      </c>
      <c r="N8" s="6" t="s">
        <v>49</v>
      </c>
      <c r="O8" s="6" t="s">
        <v>50</v>
      </c>
      <c r="P8" s="6" t="s">
        <v>51</v>
      </c>
      <c r="Q8" s="6" t="s">
        <v>52</v>
      </c>
      <c r="R8" s="6" t="s">
        <v>53</v>
      </c>
      <c r="S8" s="8" t="s">
        <v>31</v>
      </c>
      <c r="T8" s="19" t="s">
        <v>55</v>
      </c>
      <c r="U8" s="19" t="s">
        <v>56</v>
      </c>
      <c r="V8" s="8" t="s">
        <v>32</v>
      </c>
      <c r="W8" s="19" t="s">
        <v>57</v>
      </c>
      <c r="X8" s="8" t="s">
        <v>34</v>
      </c>
      <c r="Y8" s="19" t="s">
        <v>58</v>
      </c>
      <c r="Z8" s="19" t="s">
        <v>59</v>
      </c>
      <c r="AA8" s="8" t="s">
        <v>35</v>
      </c>
      <c r="AB8" s="19" t="s">
        <v>60</v>
      </c>
      <c r="AC8" s="8" t="s">
        <v>33</v>
      </c>
      <c r="AD8" s="19" t="s">
        <v>54</v>
      </c>
      <c r="AE8" s="24" t="s">
        <v>37</v>
      </c>
      <c r="AF8" s="24" t="s">
        <v>38</v>
      </c>
      <c r="AG8" s="25" t="s">
        <v>23</v>
      </c>
    </row>
    <row r="9" spans="1:33" ht="47.25" x14ac:dyDescent="0.25">
      <c r="A9" s="11">
        <v>1</v>
      </c>
      <c r="B9" s="12" t="s">
        <v>17</v>
      </c>
      <c r="C9" s="12" t="s">
        <v>9</v>
      </c>
      <c r="D9" s="13" t="s">
        <v>6</v>
      </c>
      <c r="E9" s="12" t="s">
        <v>14</v>
      </c>
      <c r="F9" s="14" t="s">
        <v>15</v>
      </c>
      <c r="G9" s="16">
        <v>100</v>
      </c>
      <c r="H9" s="16">
        <v>0</v>
      </c>
      <c r="I9" s="16">
        <v>350</v>
      </c>
      <c r="J9" s="17">
        <v>0</v>
      </c>
      <c r="K9" s="16">
        <v>150</v>
      </c>
      <c r="L9" s="16">
        <v>0</v>
      </c>
      <c r="M9" s="16">
        <v>0</v>
      </c>
      <c r="N9" s="16">
        <v>100</v>
      </c>
      <c r="O9" s="16">
        <v>0</v>
      </c>
      <c r="P9" s="16">
        <v>166.5</v>
      </c>
      <c r="Q9" s="16">
        <v>0</v>
      </c>
      <c r="R9" s="18">
        <f t="shared" ref="R9" si="0">T9+U9+W9+Y9+Z9+AB9+AD9</f>
        <v>387</v>
      </c>
      <c r="S9" s="15">
        <v>0</v>
      </c>
      <c r="T9" s="18">
        <v>0</v>
      </c>
      <c r="U9" s="18">
        <v>0</v>
      </c>
      <c r="V9" s="15">
        <v>0</v>
      </c>
      <c r="W9" s="18">
        <v>0</v>
      </c>
      <c r="X9" s="15">
        <v>0</v>
      </c>
      <c r="Y9" s="18">
        <v>0</v>
      </c>
      <c r="Z9" s="18">
        <v>0</v>
      </c>
      <c r="AA9" s="15">
        <v>120</v>
      </c>
      <c r="AB9" s="18">
        <v>360</v>
      </c>
      <c r="AC9" s="15">
        <v>18</v>
      </c>
      <c r="AD9" s="18">
        <v>27</v>
      </c>
      <c r="AE9" s="26">
        <f t="shared" ref="AE9" si="1">(G9+H9+I9+J9+K9+L9+M9+N9+O9)*33%</f>
        <v>231</v>
      </c>
      <c r="AF9" s="26">
        <f t="shared" ref="AF9" si="2">(P9+Q9+R9)*33%</f>
        <v>182.655</v>
      </c>
      <c r="AG9" s="26">
        <f t="shared" ref="AG9" si="3">AE9+AF9</f>
        <v>413.65499999999997</v>
      </c>
    </row>
    <row r="10" spans="1:33" ht="31.5" x14ac:dyDescent="0.25">
      <c r="A10" s="11">
        <v>2</v>
      </c>
      <c r="B10" s="12" t="s">
        <v>21</v>
      </c>
      <c r="C10" s="12" t="s">
        <v>9</v>
      </c>
      <c r="D10" s="13" t="s">
        <v>6</v>
      </c>
      <c r="E10" s="12" t="s">
        <v>10</v>
      </c>
      <c r="F10" s="14" t="s">
        <v>11</v>
      </c>
      <c r="G10" s="20">
        <v>100</v>
      </c>
      <c r="H10" s="16">
        <v>0</v>
      </c>
      <c r="I10" s="16">
        <v>350</v>
      </c>
      <c r="J10" s="17">
        <v>0</v>
      </c>
      <c r="K10" s="16">
        <v>150</v>
      </c>
      <c r="L10" s="16">
        <v>0</v>
      </c>
      <c r="M10" s="16">
        <v>0</v>
      </c>
      <c r="N10" s="16">
        <v>10</v>
      </c>
      <c r="O10" s="21">
        <v>0</v>
      </c>
      <c r="P10" s="20">
        <v>187.5</v>
      </c>
      <c r="Q10" s="16">
        <v>61</v>
      </c>
      <c r="R10" s="18">
        <f t="shared" ref="R10:R11" si="4">T10+U10+W10+Y10+Z10+AB10+AD10</f>
        <v>316.5</v>
      </c>
      <c r="S10" s="15">
        <v>0</v>
      </c>
      <c r="T10" s="18">
        <v>0</v>
      </c>
      <c r="U10" s="18">
        <v>0</v>
      </c>
      <c r="V10" s="15">
        <v>0</v>
      </c>
      <c r="W10" s="18">
        <v>0</v>
      </c>
      <c r="X10" s="15">
        <v>120</v>
      </c>
      <c r="Y10" s="18">
        <v>0</v>
      </c>
      <c r="Z10" s="18">
        <v>306</v>
      </c>
      <c r="AA10" s="15">
        <v>0</v>
      </c>
      <c r="AB10" s="18">
        <v>0</v>
      </c>
      <c r="AC10" s="15">
        <v>7</v>
      </c>
      <c r="AD10" s="18">
        <v>10.5</v>
      </c>
      <c r="AE10" s="26">
        <f t="shared" ref="AE10" si="5">(G10+H10+I10+J10+K10+L10+M10+N10+O10)*33%</f>
        <v>201.3</v>
      </c>
      <c r="AF10" s="26">
        <f t="shared" ref="AF10" si="6">(P10+Q10+R10)*33%</f>
        <v>186.45000000000002</v>
      </c>
      <c r="AG10" s="27">
        <f t="shared" ref="AG10" si="7">AE10+AF10</f>
        <v>387.75</v>
      </c>
    </row>
    <row r="11" spans="1:33" ht="31.5" x14ac:dyDescent="0.25">
      <c r="A11" s="11">
        <v>3</v>
      </c>
      <c r="B11" s="12" t="s">
        <v>22</v>
      </c>
      <c r="C11" s="12" t="s">
        <v>5</v>
      </c>
      <c r="D11" s="13" t="s">
        <v>6</v>
      </c>
      <c r="E11" s="12" t="s">
        <v>12</v>
      </c>
      <c r="F11" s="14" t="s">
        <v>13</v>
      </c>
      <c r="G11" s="20">
        <v>100</v>
      </c>
      <c r="H11" s="16">
        <v>0</v>
      </c>
      <c r="I11" s="16">
        <v>0</v>
      </c>
      <c r="J11" s="17">
        <v>0</v>
      </c>
      <c r="K11" s="16">
        <v>200</v>
      </c>
      <c r="L11" s="16">
        <v>0</v>
      </c>
      <c r="M11" s="16">
        <v>0</v>
      </c>
      <c r="N11" s="16">
        <v>60</v>
      </c>
      <c r="O11" s="21">
        <v>15</v>
      </c>
      <c r="P11" s="20">
        <v>174</v>
      </c>
      <c r="Q11" s="16">
        <v>84</v>
      </c>
      <c r="R11" s="18">
        <f t="shared" si="4"/>
        <v>35.700000000000003</v>
      </c>
      <c r="S11" s="15">
        <v>0</v>
      </c>
      <c r="T11" s="18">
        <v>0</v>
      </c>
      <c r="U11" s="18">
        <v>0</v>
      </c>
      <c r="V11" s="15">
        <v>0</v>
      </c>
      <c r="W11" s="18">
        <v>0</v>
      </c>
      <c r="X11" s="15">
        <v>14</v>
      </c>
      <c r="Y11" s="18">
        <v>0</v>
      </c>
      <c r="Z11" s="18">
        <v>35.700000000000003</v>
      </c>
      <c r="AA11" s="15">
        <v>0</v>
      </c>
      <c r="AB11" s="18">
        <v>0</v>
      </c>
      <c r="AC11" s="15">
        <v>0</v>
      </c>
      <c r="AD11" s="18">
        <v>0</v>
      </c>
      <c r="AE11" s="26">
        <f t="shared" ref="AE11" si="8">(G11+H11+I11+J11+K11+L11+M11+N11+O11)*33%</f>
        <v>123.75</v>
      </c>
      <c r="AF11" s="26">
        <f t="shared" ref="AF11" si="9">(P11+Q11+R11)*33%</f>
        <v>96.921000000000006</v>
      </c>
      <c r="AG11" s="27">
        <f t="shared" ref="AG11" si="10">AE11+AF11</f>
        <v>220.67099999999999</v>
      </c>
    </row>
  </sheetData>
  <mergeCells count="10">
    <mergeCell ref="G6:O6"/>
    <mergeCell ref="R7:AD7"/>
    <mergeCell ref="A1:AG1"/>
    <mergeCell ref="A2:AG2"/>
    <mergeCell ref="A3:AG3"/>
    <mergeCell ref="A4:AG4"/>
    <mergeCell ref="A5:AG5"/>
    <mergeCell ref="G7:O7"/>
    <mergeCell ref="AE7:AG7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82AE5-1FFA-4A57-BFD6-54F0F1CC18A5}">
  <dimension ref="A1:AG10"/>
  <sheetViews>
    <sheetView view="pageBreakPreview" zoomScaleNormal="100" zoomScaleSheetLayoutView="100" workbookViewId="0">
      <pane ySplit="8" topLeftCell="A9" activePane="bottomLeft" state="frozen"/>
      <selection pane="bottomLeft" activeCell="D16" sqref="D16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0" customWidth="1"/>
    <col min="34" max="16384" width="17.28515625" style="1"/>
  </cols>
  <sheetData>
    <row r="1" spans="1:33" x14ac:dyDescent="0.25">
      <c r="A1" s="41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3"/>
    </row>
    <row r="2" spans="1:33" x14ac:dyDescent="0.25">
      <c r="A2" s="44" t="s">
        <v>30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6"/>
    </row>
    <row r="3" spans="1:33" x14ac:dyDescent="0.25">
      <c r="A3" s="47" t="s">
        <v>41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9"/>
    </row>
    <row r="4" spans="1:33" x14ac:dyDescent="0.25">
      <c r="A4" s="44" t="s">
        <v>29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6"/>
    </row>
    <row r="5" spans="1:33" ht="16.5" thickBot="1" x14ac:dyDescent="0.3">
      <c r="A5" s="50" t="s">
        <v>27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6"/>
    </row>
    <row r="6" spans="1:33" ht="16.5" customHeight="1" thickBot="1" x14ac:dyDescent="0.3">
      <c r="A6" s="2"/>
      <c r="B6" s="28"/>
      <c r="C6" s="28"/>
      <c r="D6" s="28"/>
      <c r="E6" s="28"/>
      <c r="F6" s="28"/>
      <c r="G6" s="34" t="s">
        <v>24</v>
      </c>
      <c r="H6" s="35"/>
      <c r="I6" s="35"/>
      <c r="J6" s="35"/>
      <c r="K6" s="35"/>
      <c r="L6" s="35"/>
      <c r="M6" s="35"/>
      <c r="N6" s="35"/>
      <c r="O6" s="36"/>
      <c r="P6" s="52" t="s">
        <v>25</v>
      </c>
      <c r="Q6" s="53"/>
      <c r="R6" s="53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30"/>
      <c r="AE6" s="31"/>
      <c r="AF6" s="31"/>
      <c r="AG6" s="32"/>
    </row>
    <row r="7" spans="1:33" s="7" customFormat="1" x14ac:dyDescent="0.2">
      <c r="A7" s="3"/>
      <c r="B7" s="4"/>
      <c r="C7" s="4"/>
      <c r="D7" s="4"/>
      <c r="E7" s="4"/>
      <c r="F7" s="5"/>
      <c r="G7" s="34"/>
      <c r="H7" s="35"/>
      <c r="I7" s="35"/>
      <c r="J7" s="35"/>
      <c r="K7" s="35"/>
      <c r="L7" s="35"/>
      <c r="M7" s="35"/>
      <c r="N7" s="35"/>
      <c r="O7" s="36"/>
      <c r="P7" s="6"/>
      <c r="Q7" s="33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8"/>
      <c r="AE7" s="39" t="s">
        <v>26</v>
      </c>
      <c r="AF7" s="39"/>
      <c r="AG7" s="40"/>
    </row>
    <row r="8" spans="1:33" s="9" customFormat="1" ht="277.5" customHeight="1" x14ac:dyDescent="0.2">
      <c r="A8" s="6" t="s">
        <v>36</v>
      </c>
      <c r="B8" s="22" t="s">
        <v>0</v>
      </c>
      <c r="C8" s="22" t="s">
        <v>1</v>
      </c>
      <c r="D8" s="22" t="s">
        <v>2</v>
      </c>
      <c r="E8" s="22" t="s">
        <v>3</v>
      </c>
      <c r="F8" s="23" t="s">
        <v>4</v>
      </c>
      <c r="G8" s="6" t="s">
        <v>42</v>
      </c>
      <c r="H8" s="6" t="s">
        <v>43</v>
      </c>
      <c r="I8" s="6" t="s">
        <v>44</v>
      </c>
      <c r="J8" s="6" t="s">
        <v>45</v>
      </c>
      <c r="K8" s="6" t="s">
        <v>46</v>
      </c>
      <c r="L8" s="6" t="s">
        <v>47</v>
      </c>
      <c r="M8" s="6" t="s">
        <v>48</v>
      </c>
      <c r="N8" s="6" t="s">
        <v>49</v>
      </c>
      <c r="O8" s="6" t="s">
        <v>50</v>
      </c>
      <c r="P8" s="6" t="s">
        <v>51</v>
      </c>
      <c r="Q8" s="6" t="s">
        <v>52</v>
      </c>
      <c r="R8" s="6" t="s">
        <v>53</v>
      </c>
      <c r="S8" s="8" t="s">
        <v>31</v>
      </c>
      <c r="T8" s="19" t="s">
        <v>55</v>
      </c>
      <c r="U8" s="19" t="s">
        <v>56</v>
      </c>
      <c r="V8" s="8" t="s">
        <v>32</v>
      </c>
      <c r="W8" s="19" t="s">
        <v>57</v>
      </c>
      <c r="X8" s="8" t="s">
        <v>34</v>
      </c>
      <c r="Y8" s="19" t="s">
        <v>58</v>
      </c>
      <c r="Z8" s="19" t="s">
        <v>59</v>
      </c>
      <c r="AA8" s="8" t="s">
        <v>35</v>
      </c>
      <c r="AB8" s="19" t="s">
        <v>60</v>
      </c>
      <c r="AC8" s="8" t="s">
        <v>33</v>
      </c>
      <c r="AD8" s="19" t="s">
        <v>54</v>
      </c>
      <c r="AE8" s="24" t="s">
        <v>37</v>
      </c>
      <c r="AF8" s="24" t="s">
        <v>38</v>
      </c>
      <c r="AG8" s="25" t="s">
        <v>23</v>
      </c>
    </row>
    <row r="9" spans="1:33" ht="31.5" x14ac:dyDescent="0.25">
      <c r="A9" s="11">
        <v>1</v>
      </c>
      <c r="B9" s="12" t="s">
        <v>16</v>
      </c>
      <c r="C9" s="12" t="s">
        <v>5</v>
      </c>
      <c r="D9" s="13" t="s">
        <v>6</v>
      </c>
      <c r="E9" s="12" t="s">
        <v>12</v>
      </c>
      <c r="F9" s="14" t="s">
        <v>13</v>
      </c>
      <c r="G9" s="20">
        <v>100</v>
      </c>
      <c r="H9" s="16">
        <v>0</v>
      </c>
      <c r="I9" s="16">
        <v>350</v>
      </c>
      <c r="J9" s="17">
        <v>0</v>
      </c>
      <c r="K9" s="16">
        <v>200</v>
      </c>
      <c r="L9" s="16">
        <v>0</v>
      </c>
      <c r="M9" s="16">
        <v>0</v>
      </c>
      <c r="N9" s="16">
        <v>70</v>
      </c>
      <c r="O9" s="21">
        <v>20</v>
      </c>
      <c r="P9" s="20">
        <v>247.5</v>
      </c>
      <c r="Q9" s="16">
        <v>0</v>
      </c>
      <c r="R9" s="18">
        <f t="shared" ref="R9:R10" si="0">T9+U9+W9+Y9+Z9+AB9+AD9</f>
        <v>260.10000000000002</v>
      </c>
      <c r="S9" s="15">
        <v>0</v>
      </c>
      <c r="T9" s="18">
        <v>0</v>
      </c>
      <c r="U9" s="18">
        <v>0</v>
      </c>
      <c r="V9" s="15">
        <v>0</v>
      </c>
      <c r="W9" s="18">
        <v>0</v>
      </c>
      <c r="X9" s="15">
        <v>102</v>
      </c>
      <c r="Y9" s="18">
        <v>0</v>
      </c>
      <c r="Z9" s="18">
        <v>260.10000000000002</v>
      </c>
      <c r="AA9" s="15">
        <v>0</v>
      </c>
      <c r="AB9" s="18">
        <v>0</v>
      </c>
      <c r="AC9" s="15">
        <v>0</v>
      </c>
      <c r="AD9" s="18">
        <v>0</v>
      </c>
      <c r="AE9" s="26">
        <f t="shared" ref="AE9:AE10" si="1">(G9+H9+I9+J9+K9+L9+M9+N9+O9)*33%</f>
        <v>244.20000000000002</v>
      </c>
      <c r="AF9" s="26">
        <f t="shared" ref="AF9:AF10" si="2">(P9+Q9+R9)*33%</f>
        <v>167.50800000000001</v>
      </c>
      <c r="AG9" s="27">
        <f t="shared" ref="AG9:AG10" si="3">AE9+AF9</f>
        <v>411.70800000000003</v>
      </c>
    </row>
    <row r="10" spans="1:33" ht="31.5" x14ac:dyDescent="0.25">
      <c r="A10" s="11">
        <v>2</v>
      </c>
      <c r="B10" s="12" t="s">
        <v>18</v>
      </c>
      <c r="C10" s="12" t="s">
        <v>5</v>
      </c>
      <c r="D10" s="13" t="s">
        <v>6</v>
      </c>
      <c r="E10" s="12" t="s">
        <v>12</v>
      </c>
      <c r="F10" s="14" t="s">
        <v>13</v>
      </c>
      <c r="G10" s="20">
        <v>100</v>
      </c>
      <c r="H10" s="16">
        <v>0</v>
      </c>
      <c r="I10" s="16">
        <v>0</v>
      </c>
      <c r="J10" s="17">
        <v>0</v>
      </c>
      <c r="K10" s="16">
        <v>200</v>
      </c>
      <c r="L10" s="16">
        <v>50</v>
      </c>
      <c r="M10" s="16">
        <v>0</v>
      </c>
      <c r="N10" s="16">
        <v>40</v>
      </c>
      <c r="O10" s="21">
        <v>20</v>
      </c>
      <c r="P10" s="20">
        <v>412.5</v>
      </c>
      <c r="Q10" s="16">
        <v>0</v>
      </c>
      <c r="R10" s="18">
        <f t="shared" si="0"/>
        <v>28.05</v>
      </c>
      <c r="S10" s="15">
        <v>0</v>
      </c>
      <c r="T10" s="18">
        <v>0</v>
      </c>
      <c r="U10" s="18">
        <v>0</v>
      </c>
      <c r="V10" s="15">
        <v>0</v>
      </c>
      <c r="W10" s="18">
        <v>0</v>
      </c>
      <c r="X10" s="15">
        <v>11</v>
      </c>
      <c r="Y10" s="18">
        <v>0</v>
      </c>
      <c r="Z10" s="18">
        <v>28.05</v>
      </c>
      <c r="AA10" s="15">
        <v>0</v>
      </c>
      <c r="AB10" s="18">
        <v>0</v>
      </c>
      <c r="AC10" s="15">
        <v>0</v>
      </c>
      <c r="AD10" s="18">
        <v>0</v>
      </c>
      <c r="AE10" s="26">
        <f t="shared" si="1"/>
        <v>135.30000000000001</v>
      </c>
      <c r="AF10" s="26">
        <f t="shared" si="2"/>
        <v>145.38150000000002</v>
      </c>
      <c r="AG10" s="27">
        <f t="shared" si="3"/>
        <v>280.68150000000003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6</vt:i4>
      </vt:variant>
    </vt:vector>
  </HeadingPairs>
  <TitlesOfParts>
    <vt:vector size="9" baseType="lpstr">
      <vt:lpstr>ΤΑΣΕ</vt:lpstr>
      <vt:lpstr>ΕΡΔΕ ΑΘΗΝΑΣ</vt:lpstr>
      <vt:lpstr>ΕΡΔΕ ΘΕΣΣΑΛΟΝΙΚΗΣ</vt:lpstr>
      <vt:lpstr>'ΕΡΔΕ ΑΘΗΝΑΣ'!Print_Area</vt:lpstr>
      <vt:lpstr>'ΕΡΔΕ ΘΕΣΣΑΛΟΝΙΚΗΣ'!Print_Area</vt:lpstr>
      <vt:lpstr>ΤΑΣΕ!Print_Area</vt:lpstr>
      <vt:lpstr>'ΕΡΔΕ ΑΘΗΝΑΣ'!Print_Titles</vt:lpstr>
      <vt:lpstr>'ΕΡΔΕ ΘΕΣΣΑΛΟΝΙΚΗΣ'!Print_Titles</vt:lpstr>
      <vt:lpstr>ΤΑΣΕ!Print_Titles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misthodosia</dc:creator>
  <cp:lastModifiedBy>misthodosia</cp:lastModifiedBy>
  <cp:lastPrinted>2024-04-17T08:08:11Z</cp:lastPrinted>
  <dcterms:created xsi:type="dcterms:W3CDTF">2024-04-22T08:15:12Z</dcterms:created>
  <dcterms:modified xsi:type="dcterms:W3CDTF">2024-11-14T10:12:59Z</dcterms:modified>
</cp:coreProperties>
</file>